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codeName="ThisWorkbook"/>
  <xr:revisionPtr revIDLastSave="0" documentId="8_{B4708F40-F272-42CC-818D-01A8CC498C5E}" xr6:coauthVersionLast="45" xr6:coauthVersionMax="45" xr10:uidLastSave="{00000000-0000-0000-0000-000000000000}"/>
  <bookViews>
    <workbookView xWindow="-120" yWindow="-120" windowWidth="29040" windowHeight="15840" activeTab="12" xr2:uid="{00000000-000D-0000-FFFF-FFFF00000000}"/>
  </bookViews>
  <sheets>
    <sheet name="יולי" sheetId="1" r:id="rId1"/>
    <sheet name="אוגוסט" sheetId="40" r:id="rId2"/>
    <sheet name="ספטמבר" sheetId="41" r:id="rId3"/>
    <sheet name="אוקטובר" sheetId="42" r:id="rId4"/>
    <sheet name="נובמבר" sheetId="43" r:id="rId5"/>
    <sheet name="דצמבר" sheetId="44" r:id="rId6"/>
    <sheet name="ינואר" sheetId="45" r:id="rId7"/>
    <sheet name="פברואר" sheetId="46" r:id="rId8"/>
    <sheet name="מרץ" sheetId="47" r:id="rId9"/>
    <sheet name="אפריל" sheetId="48" r:id="rId10"/>
    <sheet name="מאי" sheetId="49" r:id="rId11"/>
    <sheet name="יוני" sheetId="50" r:id="rId12"/>
    <sheet name="אודות התכנית" sheetId="51" r:id="rId13"/>
  </sheets>
  <definedNames>
    <definedName name="_xlnm.Print_Area" localSheetId="1">אוגוסט!$A$1:$Z$45</definedName>
    <definedName name="_xlnm.Print_Area" localSheetId="3">אוקטובר!$A$1:$Z$45</definedName>
    <definedName name="_xlnm.Print_Area" localSheetId="9">אפריל!$A$1:$Z$45</definedName>
    <definedName name="_xlnm.Print_Area" localSheetId="5">דצמבר!$A$1:$Z$45</definedName>
    <definedName name="_xlnm.Print_Area" localSheetId="0">יולי!$A$1:$Z$45</definedName>
    <definedName name="_xlnm.Print_Area" localSheetId="11">יוני!$A$1:$Z$45</definedName>
    <definedName name="_xlnm.Print_Area" localSheetId="6">ינואר!$A$1:$Z$45</definedName>
    <definedName name="_xlnm.Print_Area" localSheetId="10">מאי!$A$1:$Z$45</definedName>
    <definedName name="_xlnm.Print_Area" localSheetId="8">מרץ!$A$1:$Z$45</definedName>
    <definedName name="_xlnm.Print_Area" localSheetId="4">נובמבר!$A$1:$Z$45</definedName>
    <definedName name="_xlnm.Print_Area" localSheetId="2">ספטמבר!$A$1:$Z$45</definedName>
    <definedName name="_xlnm.Print_Area" localSheetId="7">פברואר!$A$1:$Z$45</definedName>
    <definedName name="start_day">יולי!$AD$24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2" i="48" l="1"/>
  <c r="S10" i="42"/>
  <c r="S10" i="40"/>
  <c r="A1" i="50" l="1"/>
  <c r="A1" i="49"/>
  <c r="A1" i="48"/>
  <c r="A1" i="47"/>
  <c r="A1" i="46"/>
  <c r="A1" i="45"/>
  <c r="A1" i="44"/>
  <c r="A1" i="43"/>
  <c r="A1" i="42"/>
  <c r="A1" i="41"/>
  <c r="A1" i="40"/>
  <c r="A1" i="1" l="1"/>
  <c r="K1" i="50" l="1"/>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<sst xmlns="http://schemas.openxmlformats.org/spreadsheetml/2006/main" count="424" uniqueCount="226">
  <si>
    <t>Notes</t>
  </si>
  <si>
    <t>Year</t>
  </si>
  <si>
    <t>Start Month</t>
  </si>
  <si>
    <t>Start Day of Week</t>
  </si>
  <si>
    <t>https://www.vertex42.com/calendars/</t>
  </si>
  <si>
    <t>Calendar Templates by Vertex42</t>
  </si>
  <si>
    <r>
      <t>Step 1:</t>
    </r>
    <r>
      <rPr>
        <b/>
        <sz val="12"/>
        <color theme="1" tint="0.34998626667073579"/>
        <rFont val="Arial"/>
        <family val="2"/>
        <scheme val="minor"/>
      </rPr>
      <t xml:space="preserve"> Enter the Year and Start Month</t>
    </r>
  </si>
  <si>
    <r>
      <t>Step 2:</t>
    </r>
    <r>
      <rPr>
        <b/>
        <sz val="12"/>
        <color theme="1" tint="0.34998626667073579"/>
        <rFont val="Arial"/>
        <family val="2"/>
        <scheme val="minor"/>
      </rPr>
      <t xml:space="preserve"> Choose the Start Day</t>
    </r>
  </si>
  <si>
    <r>
      <t>Step 3:</t>
    </r>
    <r>
      <rPr>
        <b/>
        <sz val="12"/>
        <color theme="1" tint="0.34998626667073579"/>
        <rFont val="Arial"/>
        <family val="2"/>
        <scheme val="minor"/>
      </rPr>
      <t xml:space="preserve"> Customize the Theme Colors / Fonts</t>
    </r>
  </si>
  <si>
    <r>
      <t>Step 4:</t>
    </r>
    <r>
      <rPr>
        <b/>
        <sz val="12"/>
        <color theme="1" tint="0.34998626667073579"/>
        <rFont val="Arial"/>
        <family val="2"/>
        <scheme val="minor"/>
      </rPr>
      <t xml:space="preserve"> Print to Paper or PDF</t>
    </r>
  </si>
  <si>
    <t>Go to Page Layout &gt; Themes to choose</t>
  </si>
  <si>
    <t>different colors and fonts.</t>
  </si>
  <si>
    <t>Print the entire workbook, or print</t>
  </si>
  <si>
    <t>only the selected worksheets.</t>
  </si>
  <si>
    <t>CALENDAR TEMPLATES by Vertex42.com</t>
  </si>
  <si>
    <t xml:space="preserve">עיצוב </t>
  </si>
  <si>
    <t>שימוש בצבעים במרפסת</t>
  </si>
  <si>
    <t>אדניות ועציצים צבעוניים</t>
  </si>
  <si>
    <t>צביעת אביזרים</t>
  </si>
  <si>
    <t>עיצוב</t>
  </si>
  <si>
    <t>ריהוט גן ואביזרים צבעוניים</t>
  </si>
  <si>
    <t>תכנון</t>
  </si>
  <si>
    <t xml:space="preserve">בחירת מיקום אדניות וכדים </t>
  </si>
  <si>
    <t>שיקולים</t>
  </si>
  <si>
    <t xml:space="preserve">הכרת סוגי מיכלים </t>
  </si>
  <si>
    <t>השקיה</t>
  </si>
  <si>
    <t>השקיה ממוחשבת</t>
  </si>
  <si>
    <t>למי מתאים?</t>
  </si>
  <si>
    <t>מתי להתקין?</t>
  </si>
  <si>
    <t>איך לבחור מערכת מתאימה</t>
  </si>
  <si>
    <t>תכנון - השקיה</t>
  </si>
  <si>
    <t>תכנון - כדים ואדניות</t>
  </si>
  <si>
    <t>בחירת צורה וגודל</t>
  </si>
  <si>
    <t>איך לתכנן מרפסת לילדים?</t>
  </si>
  <si>
    <t>רעיונות לפעילות במרפסת</t>
  </si>
  <si>
    <t>ילדים במרפסת</t>
  </si>
  <si>
    <t>תחזוקה שוטפת</t>
  </si>
  <si>
    <t>עיצוב - מרפסות צרות</t>
  </si>
  <si>
    <t>עציצים על מדפים</t>
  </si>
  <si>
    <t>קירות ירוקים</t>
  </si>
  <si>
    <t>ריהוט גן קטן</t>
  </si>
  <si>
    <t>תחזוקה</t>
  </si>
  <si>
    <t>גינון גדול במרחב קטן</t>
  </si>
  <si>
    <t>שטיפת מלחים מהעציצים</t>
  </si>
  <si>
    <t>ניקיון תחתית עציצים</t>
  </si>
  <si>
    <t>ניקיון מערכות השקיה</t>
  </si>
  <si>
    <t>תחזוקת הגינה</t>
  </si>
  <si>
    <t>עיצוב - אדניות מעץ</t>
  </si>
  <si>
    <t>בניה</t>
  </si>
  <si>
    <t>איטום</t>
  </si>
  <si>
    <t>צביעה</t>
  </si>
  <si>
    <t>בסיס לגינון במיכלים</t>
  </si>
  <si>
    <t>מבוא</t>
  </si>
  <si>
    <t>תכנון מרפסת</t>
  </si>
  <si>
    <t>יציאה למשתלה</t>
  </si>
  <si>
    <t>דישון</t>
  </si>
  <si>
    <t xml:space="preserve">בחירת אדניות </t>
  </si>
  <si>
    <t>בחירת צמחים</t>
  </si>
  <si>
    <t>בטיחות במרפסת</t>
  </si>
  <si>
    <t>כסף - כמה זה יעלה</t>
  </si>
  <si>
    <t>בנית תקציב למרפסת</t>
  </si>
  <si>
    <t>סקר שוק</t>
  </si>
  <si>
    <t>סדר עדיפויות</t>
  </si>
  <si>
    <t>הכל או בשלבים?</t>
  </si>
  <si>
    <t>צמחים</t>
  </si>
  <si>
    <t>רשימות צמחים לפי צורך</t>
  </si>
  <si>
    <t xml:space="preserve">משתלות מומלצות </t>
  </si>
  <si>
    <t>עצי פרי</t>
  </si>
  <si>
    <t>מרפסת מאכל</t>
  </si>
  <si>
    <t>גידול ירקות במרפסת</t>
  </si>
  <si>
    <t>פירות יער</t>
  </si>
  <si>
    <t>הכנות לחורף</t>
  </si>
  <si>
    <t>קשירות עצים</t>
  </si>
  <si>
    <t>קשירות מטפסים</t>
  </si>
  <si>
    <t>קיבוע אדניות</t>
  </si>
  <si>
    <t>צמחים ועיצוב</t>
  </si>
  <si>
    <t>סדר שתילה באדניות</t>
  </si>
  <si>
    <t>בחירת צמחים בהיבט עיצובי</t>
  </si>
  <si>
    <t>רשימת צמחים לפי גבהים</t>
  </si>
  <si>
    <t>להגיע מוכנים למשתלה</t>
  </si>
  <si>
    <t>משתלות און ליין מומלצות</t>
  </si>
  <si>
    <t>גיזום הכנה לחורף</t>
  </si>
  <si>
    <t>אדניות תלויות</t>
  </si>
  <si>
    <t>סלסלות תלויות</t>
  </si>
  <si>
    <t>צמחים מתאימים</t>
  </si>
  <si>
    <t>אדניות למעקה</t>
  </si>
  <si>
    <t>אדניות לתליה על קיר</t>
  </si>
  <si>
    <t>צמחים מתאימים לתלויות</t>
  </si>
  <si>
    <t>שימוש בכדים</t>
  </si>
  <si>
    <t xml:space="preserve">יתרונות </t>
  </si>
  <si>
    <t>אתגרים</t>
  </si>
  <si>
    <t>לשלב נכון במרפסת</t>
  </si>
  <si>
    <t>צמחים מתאימים לכדים</t>
  </si>
  <si>
    <t>יתרונות</t>
  </si>
  <si>
    <t>מרפסת שכורה</t>
  </si>
  <si>
    <t>איך לתכנן כשזה שכור</t>
  </si>
  <si>
    <t>בחירת מיכלים</t>
  </si>
  <si>
    <t>אדנית צרה וגבוהה</t>
  </si>
  <si>
    <t>בחירת מערכת השקיה</t>
  </si>
  <si>
    <t>בנית תקציב</t>
  </si>
  <si>
    <t>גיזום</t>
  </si>
  <si>
    <t>מבוא לגיזום</t>
  </si>
  <si>
    <t>הנחיות לגיזום</t>
  </si>
  <si>
    <t>שתילות חורף</t>
  </si>
  <si>
    <t>פקעות באדניות</t>
  </si>
  <si>
    <t>עונתיים לחורף</t>
  </si>
  <si>
    <t>ורדים</t>
  </si>
  <si>
    <t>התאמות לסוגי מיכלים</t>
  </si>
  <si>
    <t>הסוד להצלחה</t>
  </si>
  <si>
    <t>ניקוז</t>
  </si>
  <si>
    <t>מגבלות</t>
  </si>
  <si>
    <t xml:space="preserve">מכאן הכל מתחיל </t>
  </si>
  <si>
    <t xml:space="preserve">במשתלה </t>
  </si>
  <si>
    <t>איך לצאת מוכנים</t>
  </si>
  <si>
    <t xml:space="preserve">באיזו שפה מדברים </t>
  </si>
  <si>
    <t>איך לבחור צמחים</t>
  </si>
  <si>
    <t xml:space="preserve">תיאום ציפיות </t>
  </si>
  <si>
    <t>בסיס לגינון מרפסת</t>
  </si>
  <si>
    <t>הבנת המגבלות</t>
  </si>
  <si>
    <t>הבנת היתרונות</t>
  </si>
  <si>
    <t xml:space="preserve">להכיר גדלים של צמחים </t>
  </si>
  <si>
    <t>ציוד גינון למרפסת</t>
  </si>
  <si>
    <t xml:space="preserve">קיט מרפסות חובה </t>
  </si>
  <si>
    <t>כלים</t>
  </si>
  <si>
    <t>דשנים</t>
  </si>
  <si>
    <t xml:space="preserve">כדים חכמים </t>
  </si>
  <si>
    <t xml:space="preserve">מה זה אומר? </t>
  </si>
  <si>
    <t xml:space="preserve">למי זה מתאים? </t>
  </si>
  <si>
    <t>אדניות גלזורה</t>
  </si>
  <si>
    <t>אדניות מתכת</t>
  </si>
  <si>
    <t>אדניות פייבר סטון</t>
  </si>
  <si>
    <t>חרס</t>
  </si>
  <si>
    <t>פלסטיק</t>
  </si>
  <si>
    <t>אדנית מחומרים שונים</t>
  </si>
  <si>
    <t>ריהוט גן</t>
  </si>
  <si>
    <t>בחירת חומרים</t>
  </si>
  <si>
    <t>ניתוח צורך והתאמה לתנאים</t>
  </si>
  <si>
    <t xml:space="preserve">תאורת גן </t>
  </si>
  <si>
    <t>מתח נמוך</t>
  </si>
  <si>
    <t>מתח רגיל</t>
  </si>
  <si>
    <t>סולארי</t>
  </si>
  <si>
    <t xml:space="preserve">אתגרים ויתרונות </t>
  </si>
  <si>
    <t>איפה קונים</t>
  </si>
  <si>
    <t>הצללה</t>
  </si>
  <si>
    <t>חומרים</t>
  </si>
  <si>
    <t xml:space="preserve">סוגים </t>
  </si>
  <si>
    <t>יתרונות ואתגרים</t>
  </si>
  <si>
    <t>לא סגור</t>
  </si>
  <si>
    <t xml:space="preserve">שתילת נשירים </t>
  </si>
  <si>
    <t>עצי פרי נשירים</t>
  </si>
  <si>
    <t>מטפסים נשירים</t>
  </si>
  <si>
    <t>שיחים נשירים</t>
  </si>
  <si>
    <t xml:space="preserve">גיזום נשירים </t>
  </si>
  <si>
    <t>מטפסים</t>
  </si>
  <si>
    <t>שיחים</t>
  </si>
  <si>
    <t>הכנות לעונת האביב</t>
  </si>
  <si>
    <t>חידוש תכולת אדניות</t>
  </si>
  <si>
    <t xml:space="preserve">חיתוך שורשים </t>
  </si>
  <si>
    <t xml:space="preserve">העתקת צמחים </t>
  </si>
  <si>
    <t>טיפול  במערכות השקיה</t>
  </si>
  <si>
    <t xml:space="preserve">טיפול באדניות </t>
  </si>
  <si>
    <t xml:space="preserve">דישון </t>
  </si>
  <si>
    <t>תכנון מרפסת מהבסיס</t>
  </si>
  <si>
    <t>תכנון מערכת השקיה</t>
  </si>
  <si>
    <t>תכנון מערכת ניקוז מרכזית</t>
  </si>
  <si>
    <t>בנית מערכת ניקוז מרכזית</t>
  </si>
  <si>
    <t xml:space="preserve">תזכורת לבסיס </t>
  </si>
  <si>
    <t>השקיה ידנית</t>
  </si>
  <si>
    <t xml:space="preserve">השקיה ממוחשבת </t>
  </si>
  <si>
    <t>סקירת מערכות השקיה</t>
  </si>
  <si>
    <t>סקירת מערכות דישון</t>
  </si>
  <si>
    <t xml:space="preserve">רעיונות לעיצוב </t>
  </si>
  <si>
    <t>מרפסות מהארץ</t>
  </si>
  <si>
    <t>מרפסות מהעולם</t>
  </si>
  <si>
    <t xml:space="preserve">מרפסות פנימיות </t>
  </si>
  <si>
    <t>מרפסת DIY</t>
  </si>
  <si>
    <t>צביעת ריהוט</t>
  </si>
  <si>
    <t>צביעת אדניות</t>
  </si>
  <si>
    <t>המלצה לצבעים מתאימים</t>
  </si>
  <si>
    <t>מרפסות ללא נק' מים</t>
  </si>
  <si>
    <t>איך להשקות</t>
  </si>
  <si>
    <t>איך לבחור צמחים מתאימים</t>
  </si>
  <si>
    <t>מערכות השקיה מתאימות</t>
  </si>
  <si>
    <t xml:space="preserve">פתרונות אחסון </t>
  </si>
  <si>
    <t>ארגזים למרפסת</t>
  </si>
  <si>
    <t>ארונות למרפסת</t>
  </si>
  <si>
    <t xml:space="preserve">סקירת פתרונות אחסון </t>
  </si>
  <si>
    <t>אקססוריז למרפסת</t>
  </si>
  <si>
    <t>סקירה</t>
  </si>
  <si>
    <t>פרגולות במרפסת</t>
  </si>
  <si>
    <t>בחירת כדים בהתאם</t>
  </si>
  <si>
    <t>בחירת צמחיה בהתאם</t>
  </si>
  <si>
    <t>השקיה מתאימה</t>
  </si>
  <si>
    <t>מרפסות מוצלות</t>
  </si>
  <si>
    <t xml:space="preserve">שימוש בסלסלות תלויות </t>
  </si>
  <si>
    <t>בחירת גדרות למטפסים</t>
  </si>
  <si>
    <t xml:space="preserve">בניה עצמית </t>
  </si>
  <si>
    <t>קניה</t>
  </si>
  <si>
    <t xml:space="preserve">סקירת מוצרים </t>
  </si>
  <si>
    <t>בחירת צמחים מתאימים</t>
  </si>
  <si>
    <t xml:space="preserve">שימוש בשטיחים ומחצלות </t>
  </si>
  <si>
    <t>למי זה מתאים ולמי פחות</t>
  </si>
  <si>
    <t xml:space="preserve">צמחים </t>
  </si>
  <si>
    <t>סקירת עונתיים לקיץ</t>
  </si>
  <si>
    <t xml:space="preserve">התאמת צמחים לאדניות </t>
  </si>
  <si>
    <t xml:space="preserve">שתילות </t>
  </si>
  <si>
    <t xml:space="preserve">הנחיות לשתילה נכונה </t>
  </si>
  <si>
    <t xml:space="preserve">בחירת מצעי גידול </t>
  </si>
  <si>
    <t xml:space="preserve">בחירת צמחים </t>
  </si>
  <si>
    <t xml:space="preserve">עיצוב צמחים </t>
  </si>
  <si>
    <t>שילובים - צבעים</t>
  </si>
  <si>
    <t>שילובים - גדלים</t>
  </si>
  <si>
    <t>שילובים - סוגים</t>
  </si>
  <si>
    <t xml:space="preserve">מטבחי חוץ </t>
  </si>
  <si>
    <t>סקירת BBQ</t>
  </si>
  <si>
    <t xml:space="preserve">איך להתאים </t>
  </si>
  <si>
    <t xml:space="preserve">שימוש במשתרעים </t>
  </si>
  <si>
    <t>מרפסת סוקולנטים</t>
  </si>
  <si>
    <t>בחירת סוקולנטים + עציצים</t>
  </si>
  <si>
    <t>לאיזה צורך</t>
  </si>
  <si>
    <t>מתי כן ומתי לא?</t>
  </si>
  <si>
    <t>ערוץ מרפסות -רצועה יומי</t>
  </si>
  <si>
    <t xml:space="preserve">קבוצת מרפסות מעוררות השראה בישראל - מהות התכנית השנתית </t>
  </si>
  <si>
    <t xml:space="preserve">את קבוצת מרפסות מעוררות השראה בישראל מלווה אתר תוכן רחב היקף המכיל למעלה מ 700 מאמרים בנושא עיצוב מרפסות ועיצוב הגינה בהן מצד אח,ד מן הצד השני חברי הקהילה רבים ונמצאים בשלבי מרפסת שונים, מי במתחילים ומי במתקדמים. מי עסוק בעיצוב או תכנון ומי בגינון ומי בשניהם. יצירת תכנית שנתית תאפשר לחברי הקהילה לבחור נושא רלוונטי ולציין זאת ביומן וכך להיחשף נקודתית למה שנחוץ. </t>
  </si>
  <si>
    <t xml:space="preserve">חשוב </t>
  </si>
  <si>
    <t>התכנית יוצרת עוגן ומאפשרת כאמור צפי ותכנון לחברי הקהילה אך בו זמנית פתוחה לשינויים שילעו מעת לעת. בין אם ע"פ דרישת החברים להתמקד בנושא מסויים או בין אם הנושא יעלה מצד צוות הניהול.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</si>
</sst>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
    <numFmt numFmtId="166" formatCode="mmmm\ \'yy"/>
    <numFmt numFmtId="167" formatCode="mmmm\ yyyy"/>
    <numFmt numFmtId="168" formatCode="dddd"/>
  </numFmts>
  <fonts count="35" x14ac:knownFonts="1">
    <font>
      <sz val="10"/>
      <name val="Arial"/>
      <family val="2"/>
    </font>
    <font>
      <sz val="11"/>
      <color theme="1"/>
      <name val="Arial"/>
      <family val="2"/>
      <scheme val="minor"/>
    </font>
    <font>
      <sz val="8"/>
      <name val="Arial"/>
      <family val="2"/>
    </font>
    <font>
      <sz val="7"/>
      <name val="Arial"/>
      <family val="2"/>
    </font>
    <font>
      <b/>
      <sz val="14"/>
      <name val="Arial"/>
      <family val="2"/>
      <scheme val="minor"/>
    </font>
    <font>
      <sz val="8"/>
      <color theme="4" tint="-0.249977111117893"/>
      <name val="Arial"/>
      <family val="2"/>
      <scheme val="minor"/>
    </font>
    <font>
      <sz val="8"/>
      <name val="Arial"/>
      <family val="2"/>
      <scheme val="minor"/>
    </font>
    <font>
      <sz val="11"/>
      <color theme="1" tint="0.34998626667073579"/>
      <name val="Arial"/>
      <family val="2"/>
      <scheme val="minor"/>
    </font>
    <font>
      <u/>
      <sz val="10"/>
      <color indexed="12"/>
      <name val="Arial"/>
      <family val="2"/>
    </font>
    <font>
      <sz val="10"/>
      <color theme="1" tint="0.499984740745262"/>
      <name val="Arial"/>
      <family val="2"/>
      <scheme val="minor"/>
    </font>
    <font>
      <sz val="8"/>
      <color theme="1" tint="0.499984740745262"/>
      <name val="Arial"/>
      <family val="2"/>
      <scheme val="minor"/>
    </font>
    <font>
      <sz val="10"/>
      <name val="Arial"/>
      <family val="2"/>
    </font>
    <font>
      <sz val="10"/>
      <name val="Arial"/>
      <family val="2"/>
      <scheme val="minor"/>
    </font>
    <font>
      <b/>
      <sz val="48"/>
      <color theme="4" tint="-0.249977111117893"/>
      <name val="Arial"/>
      <family val="2"/>
      <scheme val="major"/>
    </font>
    <font>
      <b/>
      <sz val="16"/>
      <color theme="0"/>
      <name val="Arial"/>
      <family val="2"/>
      <scheme val="major"/>
    </font>
    <font>
      <b/>
      <sz val="11"/>
      <color theme="4" tint="-0.499984740745262"/>
      <name val="Arial"/>
      <family val="2"/>
      <scheme val="major"/>
    </font>
    <font>
      <b/>
      <sz val="9"/>
      <color theme="4"/>
      <name val="Arial"/>
      <family val="2"/>
      <scheme val="minor"/>
    </font>
    <font>
      <sz val="9"/>
      <name val="Arial"/>
      <family val="1"/>
      <scheme val="minor"/>
    </font>
    <font>
      <sz val="9"/>
      <name val="Arial"/>
      <family val="2"/>
    </font>
    <font>
      <sz val="9"/>
      <color indexed="60"/>
      <name val="Century Gothic"/>
      <family val="2"/>
    </font>
    <font>
      <b/>
      <sz val="12"/>
      <color theme="1" tint="0.499984740745262"/>
      <name val="Arial"/>
      <family val="2"/>
      <scheme val="minor"/>
    </font>
    <font>
      <b/>
      <sz val="9"/>
      <color theme="4" tint="-0.249977111117893"/>
      <name val="Arial"/>
      <family val="2"/>
      <scheme val="major"/>
    </font>
    <font>
      <u/>
      <sz val="11"/>
      <color theme="1" tint="0.499984740745262"/>
      <name val="Arial"/>
      <family val="2"/>
      <scheme val="minor"/>
    </font>
    <font>
      <sz val="10"/>
      <color theme="0" tint="-0.34998626667073579"/>
      <name val="Arial"/>
      <family val="2"/>
    </font>
    <font>
      <b/>
      <sz val="12"/>
      <color theme="4" tint="-0.249977111117893"/>
      <name val="Arial"/>
      <family val="2"/>
      <scheme val="minor"/>
    </font>
    <font>
      <b/>
      <sz val="12"/>
      <color theme="1" tint="0.34998626667073579"/>
      <name val="Arial"/>
      <family val="2"/>
      <scheme val="minor"/>
    </font>
    <font>
      <b/>
      <sz val="10"/>
      <color theme="0"/>
      <name val="Arial"/>
      <family val="2"/>
      <scheme val="minor"/>
    </font>
    <font>
      <b/>
      <sz val="10"/>
      <name val="Arial"/>
      <family val="2"/>
      <scheme val="minor"/>
    </font>
    <font>
      <sz val="10"/>
      <color theme="1" tint="0.249977111117893"/>
      <name val="Arial"/>
      <family val="2"/>
      <scheme val="minor"/>
    </font>
    <font>
      <sz val="11"/>
      <color theme="1" tint="0.499984740745262"/>
      <name val="Arial"/>
      <family val="2"/>
      <scheme val="minor"/>
    </font>
    <font>
      <b/>
      <sz val="16"/>
      <color theme="4" tint="-0.249977111117893"/>
      <name val="Arial"/>
      <family val="2"/>
      <scheme val="major"/>
    </font>
    <font>
      <sz val="20"/>
      <name val="Arial"/>
      <family val="2"/>
      <scheme val="major"/>
    </font>
    <font>
      <sz val="11"/>
      <color rgb="FF1D2129"/>
      <name val="Arial"/>
      <family val="2"/>
      <scheme val="minor"/>
    </font>
    <font>
      <u/>
      <sz val="11"/>
      <color indexed="12"/>
      <name val="Arial"/>
      <family val="2"/>
    </font>
    <font>
      <sz val="10"/>
      <color theme="4" tint="-0.249977111117893"/>
      <name val="Arial"/>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xf numFmtId="0" fontId="1" fillId="0" borderId="0"/>
  </cellStyleXfs>
  <cellXfs count="105">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Border="1"/>
    <xf numFmtId="0" fontId="2" fillId="0" borderId="0" xfId="0" applyFont="1"/>
    <xf numFmtId="0" fontId="3" fillId="0" borderId="0" xfId="0" applyFont="1" applyBorder="1"/>
    <xf numFmtId="0" fontId="3" fillId="0" borderId="0" xfId="0" applyFont="1"/>
    <xf numFmtId="0" fontId="3" fillId="0" borderId="0" xfId="0" applyFont="1" applyAlignment="1">
      <alignment vertical="center"/>
    </xf>
    <xf numFmtId="0" fontId="6" fillId="0" borderId="0" xfId="0" applyFont="1" applyFill="1" applyBorder="1" applyAlignment="1">
      <alignment vertical="center"/>
    </xf>
    <xf numFmtId="0" fontId="0" fillId="0" borderId="0" xfId="0" applyFont="1"/>
    <xf numFmtId="0" fontId="0" fillId="0" borderId="0" xfId="0" applyFont="1" applyAlignment="1">
      <alignment vertical="center"/>
    </xf>
    <xf numFmtId="0" fontId="10" fillId="0" borderId="4" xfId="0" applyFont="1" applyFill="1" applyBorder="1" applyAlignment="1">
      <alignment vertical="center"/>
    </xf>
    <xf numFmtId="0" fontId="0" fillId="0" borderId="4" xfId="0" applyFill="1" applyBorder="1"/>
    <xf numFmtId="0" fontId="9" fillId="0" borderId="2" xfId="0" applyFont="1" applyFill="1" applyBorder="1" applyAlignment="1"/>
    <xf numFmtId="0" fontId="12" fillId="0" borderId="0" xfId="0" applyFont="1"/>
    <xf numFmtId="0" fontId="12" fillId="0" borderId="0" xfId="0" applyFont="1" applyBorder="1"/>
    <xf numFmtId="167" fontId="13" fillId="0" borderId="0" xfId="0" applyNumberFormat="1" applyFont="1" applyFill="1" applyBorder="1" applyAlignment="1">
      <alignment horizontal="left" vertical="top"/>
    </xf>
    <xf numFmtId="167" fontId="13" fillId="0" borderId="0" xfId="0" applyNumberFormat="1" applyFont="1" applyFill="1" applyBorder="1" applyAlignment="1">
      <alignment horizontal="left" vertical="top"/>
    </xf>
    <xf numFmtId="165" fontId="4" fillId="0" borderId="1" xfId="0" applyNumberFormat="1" applyFont="1" applyFill="1" applyBorder="1" applyAlignment="1">
      <alignment horizontal="center" vertical="center" shrinkToFit="1"/>
    </xf>
    <xf numFmtId="0" fontId="5" fillId="0" borderId="2" xfId="0" applyNumberFormat="1" applyFont="1" applyFill="1" applyBorder="1" applyAlignment="1">
      <alignment horizontal="left" vertical="center" shrinkToFit="1"/>
    </xf>
    <xf numFmtId="165" fontId="4" fillId="3" borderId="1"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7" fillId="0" borderId="1" xfId="0" applyFont="1" applyFill="1" applyBorder="1" applyAlignment="1">
      <alignment horizontal="left" vertical="center" indent="1"/>
    </xf>
    <xf numFmtId="0" fontId="6" fillId="0" borderId="7" xfId="0" applyFont="1" applyFill="1" applyBorder="1"/>
    <xf numFmtId="0" fontId="6" fillId="0" borderId="3" xfId="0" applyFont="1" applyFill="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Fill="1" applyBorder="1" applyAlignment="1">
      <alignment horizontal="center" shrinkToFit="1"/>
    </xf>
    <xf numFmtId="165" fontId="17" fillId="0" borderId="0" xfId="0" applyNumberFormat="1" applyFont="1" applyFill="1" applyBorder="1" applyAlignment="1">
      <alignment horizontal="center" vertical="center" shrinkToFit="1"/>
    </xf>
    <xf numFmtId="0" fontId="18" fillId="0" borderId="0" xfId="0" applyFont="1" applyBorder="1"/>
    <xf numFmtId="0" fontId="19" fillId="0" borderId="0" xfId="0" applyFont="1" applyFill="1" applyBorder="1" applyAlignment="1">
      <alignment vertical="center"/>
    </xf>
    <xf numFmtId="167" fontId="21" fillId="0" borderId="0" xfId="0" applyNumberFormat="1" applyFont="1" applyFill="1" applyBorder="1" applyAlignment="1">
      <alignment horizontal="left" vertical="top"/>
    </xf>
    <xf numFmtId="167" fontId="21" fillId="0" borderId="0" xfId="0" applyNumberFormat="1" applyFont="1" applyFill="1" applyBorder="1" applyAlignment="1">
      <alignment vertical="top"/>
    </xf>
    <xf numFmtId="0" fontId="24" fillId="2" borderId="0" xfId="0" applyFont="1" applyFill="1" applyBorder="1" applyAlignment="1">
      <alignment horizontal="left" vertical="center"/>
    </xf>
    <xf numFmtId="0" fontId="26" fillId="4" borderId="12" xfId="0" applyFont="1" applyFill="1" applyBorder="1" applyAlignment="1">
      <alignment horizontal="center" vertical="center"/>
    </xf>
    <xf numFmtId="0" fontId="27" fillId="2" borderId="13" xfId="0" applyNumberFormat="1" applyFont="1" applyFill="1" applyBorder="1" applyAlignment="1">
      <alignment horizontal="center" vertical="center"/>
    </xf>
    <xf numFmtId="0" fontId="28" fillId="0" borderId="0" xfId="0" applyFont="1" applyBorder="1" applyAlignment="1">
      <alignment vertical="center"/>
    </xf>
    <xf numFmtId="0" fontId="12" fillId="0" borderId="0" xfId="3" applyFont="1"/>
    <xf numFmtId="0" fontId="27" fillId="0" borderId="0" xfId="3" applyFont="1" applyAlignment="1">
      <alignment horizontal="left"/>
    </xf>
    <xf numFmtId="0" fontId="25" fillId="0" borderId="0" xfId="3" applyFont="1" applyAlignment="1" applyProtection="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1" fillId="0" borderId="0" xfId="3" applyFont="1"/>
    <xf numFmtId="0" fontId="12" fillId="0" borderId="0" xfId="3" applyFont="1" applyAlignment="1">
      <alignment vertical="top"/>
    </xf>
    <xf numFmtId="0" fontId="20" fillId="0" borderId="0" xfId="2" applyNumberFormat="1" applyFont="1" applyFill="1" applyAlignment="1">
      <alignment horizontal="left"/>
    </xf>
    <xf numFmtId="0" fontId="22" fillId="0" borderId="0" xfId="1" applyFont="1" applyAlignment="1" applyProtection="1">
      <alignment horizontal="left"/>
    </xf>
    <xf numFmtId="0" fontId="12" fillId="0" borderId="0" xfId="3" applyFont="1" applyAlignment="1" applyProtection="1">
      <alignment horizontal="right" vertical="top"/>
    </xf>
    <xf numFmtId="0" fontId="25" fillId="0" borderId="0" xfId="3" applyFont="1" applyAlignment="1" applyProtection="1">
      <alignment horizontal="right" vertical="center"/>
    </xf>
    <xf numFmtId="0" fontId="29" fillId="0" borderId="0" xfId="3" applyFont="1" applyAlignment="1">
      <alignment horizontal="right" vertical="center"/>
    </xf>
    <xf numFmtId="0" fontId="30" fillId="0" borderId="0" xfId="3" applyFont="1" applyAlignment="1">
      <alignment horizontal="right" vertical="center"/>
    </xf>
    <xf numFmtId="0" fontId="32" fillId="0" borderId="0" xfId="3" applyFont="1" applyAlignment="1">
      <alignment horizontal="right" vertical="top" wrapText="1" indent="1"/>
    </xf>
    <xf numFmtId="0" fontId="32" fillId="0" borderId="0" xfId="3" applyFont="1" applyAlignment="1">
      <alignment horizontal="right" vertical="top" wrapText="1"/>
    </xf>
    <xf numFmtId="0" fontId="33" fillId="0" borderId="0" xfId="1" applyFont="1" applyAlignment="1" applyProtection="1">
      <alignment horizontal="right" indent="1"/>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6" fillId="3" borderId="0"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0" fontId="6" fillId="3" borderId="3" xfId="0" applyNumberFormat="1" applyFont="1" applyFill="1" applyBorder="1" applyAlignment="1">
      <alignment vertical="center"/>
    </xf>
    <xf numFmtId="0" fontId="6" fillId="3" borderId="0" xfId="0" applyNumberFormat="1" applyFont="1" applyFill="1" applyBorder="1" applyAlignment="1">
      <alignment vertical="center"/>
    </xf>
    <xf numFmtId="0" fontId="6" fillId="3" borderId="4" xfId="0" applyNumberFormat="1" applyFont="1" applyFill="1" applyBorder="1" applyAlignment="1">
      <alignment vertical="center"/>
    </xf>
    <xf numFmtId="0" fontId="6" fillId="3" borderId="5" xfId="0" applyNumberFormat="1" applyFont="1" applyFill="1" applyBorder="1" applyAlignment="1">
      <alignment vertical="center"/>
    </xf>
    <xf numFmtId="0" fontId="6" fillId="3" borderId="8" xfId="0" applyNumberFormat="1" applyFont="1" applyFill="1" applyBorder="1" applyAlignment="1">
      <alignment vertical="center"/>
    </xf>
    <xf numFmtId="0" fontId="6" fillId="3" borderId="6" xfId="0" applyNumberFormat="1" applyFont="1" applyFill="1" applyBorder="1" applyAlignment="1">
      <alignment vertical="center"/>
    </xf>
    <xf numFmtId="0" fontId="6" fillId="0" borderId="5"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5" fillId="3" borderId="7" xfId="0" applyNumberFormat="1" applyFont="1" applyFill="1" applyBorder="1" applyAlignment="1">
      <alignment vertical="center" shrinkToFit="1"/>
    </xf>
    <xf numFmtId="0" fontId="5" fillId="3" borderId="2" xfId="0" applyNumberFormat="1" applyFont="1" applyFill="1" applyBorder="1" applyAlignment="1">
      <alignment vertical="center" shrinkToFit="1"/>
    </xf>
    <xf numFmtId="165" fontId="4" fillId="0" borderId="1" xfId="0" applyNumberFormat="1" applyFont="1" applyFill="1" applyBorder="1" applyAlignment="1">
      <alignment horizontal="center" vertical="center" shrinkToFit="1"/>
    </xf>
    <xf numFmtId="165" fontId="4" fillId="0" borderId="7" xfId="0" applyNumberFormat="1" applyFont="1" applyFill="1" applyBorder="1" applyAlignment="1">
      <alignment horizontal="center" vertical="center" shrinkToFit="1"/>
    </xf>
    <xf numFmtId="0" fontId="5" fillId="0" borderId="7" xfId="0" applyNumberFormat="1" applyFont="1" applyFill="1" applyBorder="1" applyAlignment="1">
      <alignment horizontal="left" vertical="center" shrinkToFit="1"/>
    </xf>
    <xf numFmtId="0" fontId="5" fillId="0" borderId="2" xfId="0" applyNumberFormat="1" applyFont="1" applyFill="1" applyBorder="1" applyAlignment="1">
      <alignment horizontal="left" vertical="center" shrinkToFit="1"/>
    </xf>
    <xf numFmtId="167" fontId="13" fillId="0" borderId="0" xfId="0" applyNumberFormat="1" applyFont="1" applyFill="1" applyBorder="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6" fontId="15" fillId="5" borderId="0" xfId="0" applyNumberFormat="1" applyFont="1" applyFill="1" applyBorder="1" applyAlignment="1">
      <alignment horizontal="center" vertical="center"/>
    </xf>
    <xf numFmtId="168" fontId="14" fillId="4" borderId="11" xfId="0" applyNumberFormat="1" applyFont="1" applyFill="1" applyBorder="1" applyAlignment="1">
      <alignment horizontal="center" vertical="center" shrinkToFit="1"/>
    </xf>
    <xf numFmtId="0" fontId="5" fillId="3" borderId="7"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xf numFmtId="0" fontId="6" fillId="3" borderId="5" xfId="0" applyNumberFormat="1" applyFont="1" applyFill="1" applyBorder="1" applyAlignment="1">
      <alignment horizontal="center" vertical="center"/>
    </xf>
    <xf numFmtId="0" fontId="6" fillId="3" borderId="8" xfId="0" applyNumberFormat="1" applyFont="1" applyFill="1" applyBorder="1" applyAlignment="1">
      <alignment horizontal="center" vertical="center"/>
    </xf>
    <xf numFmtId="165" fontId="4" fillId="3" borderId="1" xfId="0" applyNumberFormat="1" applyFont="1" applyFill="1" applyBorder="1" applyAlignment="1">
      <alignment vertical="center" shrinkToFit="1"/>
    </xf>
    <xf numFmtId="165" fontId="4" fillId="3" borderId="7" xfId="0" applyNumberFormat="1" applyFont="1" applyFill="1" applyBorder="1" applyAlignment="1">
      <alignment vertical="center" shrinkToFit="1"/>
    </xf>
    <xf numFmtId="165" fontId="4" fillId="3" borderId="1" xfId="0" applyNumberFormat="1" applyFont="1" applyFill="1" applyBorder="1" applyAlignment="1">
      <alignment horizontal="center" vertical="center" shrinkToFit="1"/>
    </xf>
    <xf numFmtId="165" fontId="4" fillId="3" borderId="7" xfId="0" applyNumberFormat="1" applyFont="1" applyFill="1" applyBorder="1" applyAlignment="1">
      <alignment horizontal="center" vertical="center" shrinkToFit="1"/>
    </xf>
    <xf numFmtId="0" fontId="6" fillId="3" borderId="6" xfId="0" applyNumberFormat="1" applyFont="1" applyFill="1" applyBorder="1" applyAlignment="1">
      <alignment horizontal="center" vertical="center"/>
    </xf>
    <xf numFmtId="0" fontId="6" fillId="3" borderId="5" xfId="0" applyNumberFormat="1" applyFont="1" applyFill="1" applyBorder="1" applyAlignment="1">
      <alignment horizontal="right" vertical="center"/>
    </xf>
    <xf numFmtId="0" fontId="6" fillId="3" borderId="8" xfId="0" applyNumberFormat="1" applyFont="1" applyFill="1" applyBorder="1" applyAlignment="1">
      <alignment horizontal="right" vertical="center"/>
    </xf>
    <xf numFmtId="0" fontId="6" fillId="3" borderId="6" xfId="0" applyNumberFormat="1" applyFont="1" applyFill="1" applyBorder="1" applyAlignment="1">
      <alignment horizontal="right" vertical="center"/>
    </xf>
    <xf numFmtId="0" fontId="6" fillId="3" borderId="3" xfId="0" applyNumberFormat="1" applyFont="1" applyFill="1" applyBorder="1" applyAlignment="1">
      <alignment horizontal="right" vertical="center"/>
    </xf>
    <xf numFmtId="0" fontId="6" fillId="3" borderId="0" xfId="0" applyNumberFormat="1" applyFont="1" applyFill="1" applyBorder="1" applyAlignment="1">
      <alignment horizontal="right" vertical="center"/>
    </xf>
    <xf numFmtId="0" fontId="6" fillId="3" borderId="4" xfId="0" applyNumberFormat="1" applyFont="1" applyFill="1" applyBorder="1" applyAlignment="1">
      <alignment horizontal="right" vertical="center"/>
    </xf>
    <xf numFmtId="165" fontId="4" fillId="3" borderId="1" xfId="0" applyNumberFormat="1" applyFont="1" applyFill="1" applyBorder="1" applyAlignment="1">
      <alignment horizontal="right" vertical="center" shrinkToFit="1"/>
    </xf>
    <xf numFmtId="165" fontId="4" fillId="3" borderId="7" xfId="0" applyNumberFormat="1" applyFont="1" applyFill="1" applyBorder="1" applyAlignment="1">
      <alignment horizontal="right" vertical="center" shrinkToFit="1"/>
    </xf>
    <xf numFmtId="0" fontId="5" fillId="3" borderId="7" xfId="0" applyNumberFormat="1" applyFont="1" applyFill="1" applyBorder="1" applyAlignment="1">
      <alignment horizontal="right" vertical="center" shrinkToFit="1"/>
    </xf>
    <xf numFmtId="0" fontId="5" fillId="3" borderId="2" xfId="0" applyNumberFormat="1" applyFont="1" applyFill="1" applyBorder="1" applyAlignment="1">
      <alignment horizontal="right" vertical="center" shrinkToFit="1"/>
    </xf>
    <xf numFmtId="0" fontId="34" fillId="3" borderId="7" xfId="0" applyNumberFormat="1" applyFont="1" applyFill="1" applyBorder="1" applyAlignment="1">
      <alignment horizontal="right" vertical="center" shrinkToFit="1"/>
    </xf>
    <xf numFmtId="0" fontId="34" fillId="3" borderId="2" xfId="0" applyNumberFormat="1" applyFont="1" applyFill="1" applyBorder="1" applyAlignment="1">
      <alignment horizontal="right" vertical="center" shrinkToFit="1"/>
    </xf>
  </cellXfs>
  <cellStyles count="4">
    <cellStyle name="Comma" xfId="2" builtinId="3"/>
    <cellStyle name="Hyperlink" xfId="1" builtinId="8" customBuiltin="1"/>
    <cellStyle name="Normal" xfId="0" builtinId="0" customBuiltin="1"/>
    <cellStyle name="Normal 2" xfId="3" xr:uid="{00000000-0005-0000-0000-000003000000}"/>
  </cellStyles>
  <dxfs count="54">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2895600</xdr:colOff>
      <xdr:row>3</xdr:row>
      <xdr:rowOff>179969</xdr:rowOff>
    </xdr:to>
    <xdr:pic>
      <xdr:nvPicPr>
        <xdr:cNvPr id="4" name="Picture 3">
          <a:extLst>
            <a:ext uri="{FF2B5EF4-FFF2-40B4-BE49-F238E27FC236}">
              <a16:creationId xmlns:a16="http://schemas.microsoft.com/office/drawing/2014/main" id="{83E7EB9A-FE36-4F98-A37B-1889DA49F7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9381850" y="1"/>
          <a:ext cx="3086100" cy="11419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3.bin"/><Relationship Id="rId1" Type="http://schemas.openxmlformats.org/officeDocument/2006/relationships/hyperlink" Target="https://www.vertex42.com/calendars/?utm_source=ms&amp;utm_medium=file&amp;utm_campaign=office&amp;utm_term=monthly&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K32" sqref="K32:R3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4" customFormat="1" ht="15" customHeight="1" x14ac:dyDescent="0.2">
      <c r="A1" s="79">
        <f>DATE(AD18,AD20,1)</f>
        <v>44013</v>
      </c>
      <c r="B1" s="79"/>
      <c r="C1" s="79"/>
      <c r="D1" s="79"/>
      <c r="E1" s="79"/>
      <c r="F1" s="79"/>
      <c r="G1" s="79"/>
      <c r="H1" s="79"/>
      <c r="I1" s="16"/>
      <c r="J1" s="16"/>
      <c r="K1" s="82">
        <f>DATE(YEAR(A1),MONTH(A1)-1,1)</f>
        <v>43983</v>
      </c>
      <c r="L1" s="82"/>
      <c r="M1" s="82"/>
      <c r="N1" s="82"/>
      <c r="O1" s="82"/>
      <c r="P1" s="82"/>
      <c r="Q1" s="82"/>
      <c r="R1" s="3"/>
      <c r="S1" s="82">
        <f>DATE(YEAR(A1),MONTH(A1)+1,1)</f>
        <v>44044</v>
      </c>
      <c r="T1" s="82"/>
      <c r="U1" s="82"/>
      <c r="V1" s="82"/>
      <c r="W1" s="82"/>
      <c r="X1" s="82"/>
      <c r="Y1" s="82"/>
      <c r="Z1" s="3"/>
      <c r="AA1" s="3"/>
    </row>
    <row r="2" spans="1:32" s="4" customFormat="1" ht="11.25" customHeight="1" x14ac:dyDescent="0.2">
      <c r="A2" s="79"/>
      <c r="B2" s="79"/>
      <c r="C2" s="79"/>
      <c r="D2" s="79"/>
      <c r="E2" s="79"/>
      <c r="F2" s="79"/>
      <c r="G2" s="79"/>
      <c r="H2" s="79"/>
      <c r="I2" s="16"/>
      <c r="J2" s="16"/>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32" s="6" customFormat="1" ht="9" customHeight="1" x14ac:dyDescent="0.2">
      <c r="A3" s="79"/>
      <c r="B3" s="79"/>
      <c r="C3" s="79"/>
      <c r="D3" s="79"/>
      <c r="E3" s="79"/>
      <c r="F3" s="79"/>
      <c r="G3" s="79"/>
      <c r="H3" s="79"/>
      <c r="I3" s="16"/>
      <c r="J3" s="16"/>
      <c r="K3" s="28" t="str">
        <f t="shared" ref="K3:Q8" si="0">IF(MONTH($K$1)&lt;&gt;MONTH($K$1-(WEEKDAY($K$1,1)-(start_day-1))-IF((WEEKDAY($K$1,1)-(start_day-1))&lt;=0,7,0)+(ROW(K3)-ROW($K$3))*7+(COLUMN(K3)-COLUMN($K$3)+1)),"",$K$1-(WEEKDAY($K$1,1)-(start_day-1))-IF((WEEKDAY($K$1,1)-(start_day-1))&lt;=0,7,0)+(ROW(K3)-ROW($K$3))*7+(COLUMN(K3)-COLUMN($K$3)+1))</f>
        <v/>
      </c>
      <c r="L3" s="28">
        <f t="shared" si="0"/>
        <v>43983</v>
      </c>
      <c r="M3" s="28">
        <f t="shared" si="0"/>
        <v>43984</v>
      </c>
      <c r="N3" s="28">
        <f t="shared" si="0"/>
        <v>43985</v>
      </c>
      <c r="O3" s="28">
        <f t="shared" si="0"/>
        <v>43986</v>
      </c>
      <c r="P3" s="28">
        <f t="shared" si="0"/>
        <v>43987</v>
      </c>
      <c r="Q3" s="28">
        <f t="shared" si="0"/>
        <v>43988</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t="str">
        <f t="shared" si="1"/>
        <v/>
      </c>
      <c r="X3" s="28" t="str">
        <f t="shared" si="1"/>
        <v/>
      </c>
      <c r="Y3" s="28">
        <f t="shared" si="1"/>
        <v>44044</v>
      </c>
      <c r="Z3" s="5"/>
      <c r="AA3" s="5"/>
      <c r="AB3" s="4"/>
      <c r="AC3" s="4"/>
      <c r="AD3" s="4"/>
      <c r="AE3" s="4"/>
    </row>
    <row r="4" spans="1:32" s="6" customFormat="1" ht="9" customHeight="1" x14ac:dyDescent="0.2">
      <c r="A4" s="79"/>
      <c r="B4" s="79"/>
      <c r="C4" s="79"/>
      <c r="D4" s="79"/>
      <c r="E4" s="79"/>
      <c r="F4" s="79"/>
      <c r="G4" s="79"/>
      <c r="H4" s="79"/>
      <c r="I4" s="16"/>
      <c r="J4" s="16"/>
      <c r="K4" s="28">
        <f t="shared" si="0"/>
        <v>43989</v>
      </c>
      <c r="L4" s="28">
        <f t="shared" si="0"/>
        <v>43990</v>
      </c>
      <c r="M4" s="28">
        <f t="shared" si="0"/>
        <v>43991</v>
      </c>
      <c r="N4" s="28">
        <f t="shared" si="0"/>
        <v>43992</v>
      </c>
      <c r="O4" s="28">
        <f t="shared" si="0"/>
        <v>43993</v>
      </c>
      <c r="P4" s="28">
        <f t="shared" si="0"/>
        <v>43994</v>
      </c>
      <c r="Q4" s="28">
        <f t="shared" si="0"/>
        <v>43995</v>
      </c>
      <c r="R4" s="3"/>
      <c r="S4" s="28">
        <f t="shared" si="1"/>
        <v>44045</v>
      </c>
      <c r="T4" s="28">
        <f t="shared" si="1"/>
        <v>44046</v>
      </c>
      <c r="U4" s="28">
        <f t="shared" si="1"/>
        <v>44047</v>
      </c>
      <c r="V4" s="28">
        <f t="shared" si="1"/>
        <v>44048</v>
      </c>
      <c r="W4" s="28">
        <f t="shared" si="1"/>
        <v>44049</v>
      </c>
      <c r="X4" s="28">
        <f t="shared" si="1"/>
        <v>44050</v>
      </c>
      <c r="Y4" s="28">
        <f t="shared" si="1"/>
        <v>44051</v>
      </c>
      <c r="Z4" s="5"/>
      <c r="AA4" s="5"/>
      <c r="AB4" s="4"/>
      <c r="AC4" s="4"/>
      <c r="AD4" s="4"/>
      <c r="AE4" s="4"/>
    </row>
    <row r="5" spans="1:32" s="6" customFormat="1" ht="9" customHeight="1" x14ac:dyDescent="0.2">
      <c r="A5" s="79"/>
      <c r="B5" s="79"/>
      <c r="C5" s="79"/>
      <c r="D5" s="79"/>
      <c r="E5" s="79"/>
      <c r="F5" s="79"/>
      <c r="G5" s="79"/>
      <c r="H5" s="79"/>
      <c r="I5" s="16"/>
      <c r="J5" s="16"/>
      <c r="K5" s="28">
        <f t="shared" si="0"/>
        <v>43996</v>
      </c>
      <c r="L5" s="28">
        <f t="shared" si="0"/>
        <v>43997</v>
      </c>
      <c r="M5" s="28">
        <f t="shared" si="0"/>
        <v>43998</v>
      </c>
      <c r="N5" s="28">
        <f t="shared" si="0"/>
        <v>43999</v>
      </c>
      <c r="O5" s="28">
        <f t="shared" si="0"/>
        <v>44000</v>
      </c>
      <c r="P5" s="28">
        <f t="shared" si="0"/>
        <v>44001</v>
      </c>
      <c r="Q5" s="28">
        <f t="shared" si="0"/>
        <v>44002</v>
      </c>
      <c r="R5" s="3"/>
      <c r="S5" s="28">
        <f t="shared" si="1"/>
        <v>44052</v>
      </c>
      <c r="T5" s="28">
        <f t="shared" si="1"/>
        <v>44053</v>
      </c>
      <c r="U5" s="28">
        <f t="shared" si="1"/>
        <v>44054</v>
      </c>
      <c r="V5" s="28">
        <f t="shared" si="1"/>
        <v>44055</v>
      </c>
      <c r="W5" s="28">
        <f t="shared" si="1"/>
        <v>44056</v>
      </c>
      <c r="X5" s="28">
        <f t="shared" si="1"/>
        <v>44057</v>
      </c>
      <c r="Y5" s="28">
        <f t="shared" si="1"/>
        <v>44058</v>
      </c>
      <c r="Z5" s="5"/>
      <c r="AA5" s="5"/>
      <c r="AB5" s="4"/>
      <c r="AC5" s="4"/>
      <c r="AD5" s="4"/>
      <c r="AE5" s="4"/>
    </row>
    <row r="6" spans="1:32" s="6" customFormat="1" ht="9" customHeight="1" x14ac:dyDescent="0.2">
      <c r="A6" s="79"/>
      <c r="B6" s="79"/>
      <c r="C6" s="79"/>
      <c r="D6" s="79"/>
      <c r="E6" s="79"/>
      <c r="F6" s="79"/>
      <c r="G6" s="79"/>
      <c r="H6" s="79"/>
      <c r="I6" s="16"/>
      <c r="J6" s="16"/>
      <c r="K6" s="28">
        <f t="shared" si="0"/>
        <v>44003</v>
      </c>
      <c r="L6" s="28">
        <f t="shared" si="0"/>
        <v>44004</v>
      </c>
      <c r="M6" s="28">
        <f t="shared" si="0"/>
        <v>44005</v>
      </c>
      <c r="N6" s="28">
        <f t="shared" si="0"/>
        <v>44006</v>
      </c>
      <c r="O6" s="28">
        <f t="shared" si="0"/>
        <v>44007</v>
      </c>
      <c r="P6" s="28">
        <f t="shared" si="0"/>
        <v>44008</v>
      </c>
      <c r="Q6" s="28">
        <f t="shared" si="0"/>
        <v>44009</v>
      </c>
      <c r="R6" s="3"/>
      <c r="S6" s="28">
        <f t="shared" si="1"/>
        <v>44059</v>
      </c>
      <c r="T6" s="28">
        <f t="shared" si="1"/>
        <v>44060</v>
      </c>
      <c r="U6" s="28">
        <f t="shared" si="1"/>
        <v>44061</v>
      </c>
      <c r="V6" s="28">
        <f t="shared" si="1"/>
        <v>44062</v>
      </c>
      <c r="W6" s="28">
        <f t="shared" si="1"/>
        <v>44063</v>
      </c>
      <c r="X6" s="28">
        <f t="shared" si="1"/>
        <v>44064</v>
      </c>
      <c r="Y6" s="28">
        <f t="shared" si="1"/>
        <v>44065</v>
      </c>
      <c r="Z6" s="5"/>
      <c r="AA6" s="5"/>
      <c r="AB6" s="4"/>
      <c r="AC6" s="4"/>
      <c r="AD6" s="4"/>
      <c r="AE6" s="4"/>
    </row>
    <row r="7" spans="1:32" s="6" customFormat="1" ht="9" customHeight="1" x14ac:dyDescent="0.2">
      <c r="A7" s="79"/>
      <c r="B7" s="79"/>
      <c r="C7" s="79"/>
      <c r="D7" s="79"/>
      <c r="E7" s="79"/>
      <c r="F7" s="79"/>
      <c r="G7" s="79"/>
      <c r="H7" s="79"/>
      <c r="I7" s="16"/>
      <c r="J7" s="16"/>
      <c r="K7" s="28">
        <f t="shared" si="0"/>
        <v>44010</v>
      </c>
      <c r="L7" s="28">
        <f t="shared" si="0"/>
        <v>44011</v>
      </c>
      <c r="M7" s="28">
        <f t="shared" si="0"/>
        <v>44012</v>
      </c>
      <c r="N7" s="28" t="str">
        <f t="shared" si="0"/>
        <v/>
      </c>
      <c r="O7" s="28" t="str">
        <f t="shared" si="0"/>
        <v/>
      </c>
      <c r="P7" s="28" t="str">
        <f t="shared" si="0"/>
        <v/>
      </c>
      <c r="Q7" s="28" t="str">
        <f t="shared" si="0"/>
        <v/>
      </c>
      <c r="R7" s="3"/>
      <c r="S7" s="28">
        <f t="shared" si="1"/>
        <v>44066</v>
      </c>
      <c r="T7" s="28">
        <f t="shared" si="1"/>
        <v>44067</v>
      </c>
      <c r="U7" s="28">
        <f t="shared" si="1"/>
        <v>44068</v>
      </c>
      <c r="V7" s="28">
        <f t="shared" si="1"/>
        <v>44069</v>
      </c>
      <c r="W7" s="28">
        <f t="shared" si="1"/>
        <v>44070</v>
      </c>
      <c r="X7" s="28">
        <f t="shared" si="1"/>
        <v>44071</v>
      </c>
      <c r="Y7" s="28">
        <f t="shared" si="1"/>
        <v>44072</v>
      </c>
      <c r="Z7" s="5"/>
      <c r="AA7" s="5"/>
      <c r="AB7" s="4"/>
      <c r="AC7" s="4"/>
      <c r="AD7" s="4"/>
      <c r="AE7" s="4"/>
    </row>
    <row r="8" spans="1:32"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f t="shared" si="1"/>
        <v>44073</v>
      </c>
      <c r="T8" s="28">
        <f t="shared" si="1"/>
        <v>44074</v>
      </c>
      <c r="U8" s="28" t="str">
        <f t="shared" si="1"/>
        <v/>
      </c>
      <c r="V8" s="28" t="str">
        <f t="shared" si="1"/>
        <v/>
      </c>
      <c r="W8" s="28" t="str">
        <f t="shared" si="1"/>
        <v/>
      </c>
      <c r="X8" s="28" t="str">
        <f t="shared" si="1"/>
        <v/>
      </c>
      <c r="Y8" s="28" t="str">
        <f t="shared" si="1"/>
        <v/>
      </c>
      <c r="Z8" s="30"/>
    </row>
    <row r="9" spans="1:32" s="1" customFormat="1" ht="21" customHeight="1" x14ac:dyDescent="0.25">
      <c r="A9" s="80">
        <f>A10</f>
        <v>44010</v>
      </c>
      <c r="B9" s="81"/>
      <c r="C9" s="81">
        <f>C10</f>
        <v>44011</v>
      </c>
      <c r="D9" s="81"/>
      <c r="E9" s="81">
        <f>E10</f>
        <v>44012</v>
      </c>
      <c r="F9" s="81"/>
      <c r="G9" s="81">
        <f>G10</f>
        <v>44013</v>
      </c>
      <c r="H9" s="81"/>
      <c r="I9" s="81">
        <f>I10</f>
        <v>44014</v>
      </c>
      <c r="J9" s="81"/>
      <c r="K9" s="81">
        <f>K10</f>
        <v>44015</v>
      </c>
      <c r="L9" s="81"/>
      <c r="M9" s="81"/>
      <c r="N9" s="81"/>
      <c r="O9" s="81"/>
      <c r="P9" s="81"/>
      <c r="Q9" s="81"/>
      <c r="R9" s="81"/>
      <c r="S9" s="81">
        <f>S10</f>
        <v>44016</v>
      </c>
      <c r="T9" s="81"/>
      <c r="U9" s="81"/>
      <c r="V9" s="81"/>
      <c r="W9" s="81"/>
      <c r="X9" s="81"/>
      <c r="Y9" s="81"/>
      <c r="Z9" s="83"/>
      <c r="AB9" s="45" t="s">
        <v>14</v>
      </c>
      <c r="AC9" s="45"/>
      <c r="AD9" s="45"/>
      <c r="AE9" s="45"/>
      <c r="AF9" s="45"/>
    </row>
    <row r="10" spans="1:32" s="1" customFormat="1" ht="18" x14ac:dyDescent="0.2">
      <c r="A10" s="20">
        <f>$A$1-(WEEKDAY($A$1,1)-(start_day-1))-IF((WEEKDAY($A$1,1)-(start_day-1))&lt;=0,7,0)+1</f>
        <v>44010</v>
      </c>
      <c r="B10" s="21"/>
      <c r="C10" s="18">
        <f>A10+1</f>
        <v>44011</v>
      </c>
      <c r="D10" s="19"/>
      <c r="E10" s="18">
        <f>C10+1</f>
        <v>44012</v>
      </c>
      <c r="F10" s="19"/>
      <c r="G10" s="18">
        <f>E10+1</f>
        <v>44013</v>
      </c>
      <c r="H10" s="19"/>
      <c r="I10" s="18">
        <f>G10+1</f>
        <v>44014</v>
      </c>
      <c r="J10" s="19"/>
      <c r="K10" s="75">
        <f>I10+1</f>
        <v>44015</v>
      </c>
      <c r="L10" s="76"/>
      <c r="M10" s="77"/>
      <c r="N10" s="77"/>
      <c r="O10" s="77"/>
      <c r="P10" s="77"/>
      <c r="Q10" s="77"/>
      <c r="R10" s="78"/>
      <c r="S10" s="90">
        <f>K10+1</f>
        <v>44016</v>
      </c>
      <c r="T10" s="91"/>
      <c r="U10" s="84"/>
      <c r="V10" s="84"/>
      <c r="W10" s="84"/>
      <c r="X10" s="84"/>
      <c r="Y10" s="84"/>
      <c r="Z10" s="85"/>
      <c r="AA10" s="10"/>
      <c r="AB10" s="46" t="s">
        <v>4</v>
      </c>
      <c r="AC10" s="46"/>
      <c r="AD10" s="46"/>
      <c r="AE10" s="46"/>
      <c r="AF10" s="46"/>
    </row>
    <row r="11" spans="1:32" s="1" customFormat="1" x14ac:dyDescent="0.2">
      <c r="A11" s="57"/>
      <c r="B11" s="58"/>
      <c r="C11" s="54"/>
      <c r="D11" s="55"/>
      <c r="E11" s="54"/>
      <c r="F11" s="55"/>
      <c r="G11" s="54"/>
      <c r="H11" s="55"/>
      <c r="I11" s="54"/>
      <c r="J11" s="55"/>
      <c r="K11" s="54"/>
      <c r="L11" s="56"/>
      <c r="M11" s="56"/>
      <c r="N11" s="56"/>
      <c r="O11" s="56"/>
      <c r="P11" s="56"/>
      <c r="Q11" s="56"/>
      <c r="R11" s="55"/>
      <c r="S11" s="57"/>
      <c r="T11" s="58"/>
      <c r="U11" s="58"/>
      <c r="V11" s="58"/>
      <c r="W11" s="58"/>
      <c r="X11" s="58"/>
      <c r="Y11" s="58"/>
      <c r="Z11" s="59"/>
      <c r="AA11" s="10"/>
    </row>
    <row r="12" spans="1:32" s="1" customFormat="1" x14ac:dyDescent="0.2">
      <c r="A12" s="57"/>
      <c r="B12" s="58"/>
      <c r="C12" s="54"/>
      <c r="D12" s="55"/>
      <c r="E12" s="54"/>
      <c r="F12" s="55"/>
      <c r="G12" s="54"/>
      <c r="H12" s="55"/>
      <c r="I12" s="54"/>
      <c r="J12" s="55"/>
      <c r="K12" s="54"/>
      <c r="L12" s="56"/>
      <c r="M12" s="56"/>
      <c r="N12" s="56"/>
      <c r="O12" s="56"/>
      <c r="P12" s="56"/>
      <c r="Q12" s="56"/>
      <c r="R12" s="55"/>
      <c r="S12" s="57"/>
      <c r="T12" s="58"/>
      <c r="U12" s="58"/>
      <c r="V12" s="58"/>
      <c r="W12" s="58"/>
      <c r="X12" s="58"/>
      <c r="Y12" s="58"/>
      <c r="Z12" s="59"/>
      <c r="AA12" s="10"/>
    </row>
    <row r="13" spans="1:32" s="1" customFormat="1" x14ac:dyDescent="0.2">
      <c r="A13" s="57"/>
      <c r="B13" s="58"/>
      <c r="C13" s="54"/>
      <c r="D13" s="55"/>
      <c r="E13" s="54"/>
      <c r="F13" s="55"/>
      <c r="G13" s="54"/>
      <c r="H13" s="55"/>
      <c r="I13" s="54"/>
      <c r="J13" s="55"/>
      <c r="K13" s="54"/>
      <c r="L13" s="56"/>
      <c r="M13" s="56"/>
      <c r="N13" s="56"/>
      <c r="O13" s="56"/>
      <c r="P13" s="56"/>
      <c r="Q13" s="56"/>
      <c r="R13" s="55"/>
      <c r="S13" s="57"/>
      <c r="T13" s="58"/>
      <c r="U13" s="58"/>
      <c r="V13" s="58"/>
      <c r="W13" s="58"/>
      <c r="X13" s="58"/>
      <c r="Y13" s="58"/>
      <c r="Z13" s="59"/>
      <c r="AA13" s="10"/>
    </row>
    <row r="14" spans="1:32" s="1" customFormat="1" x14ac:dyDescent="0.2">
      <c r="A14" s="57"/>
      <c r="B14" s="58"/>
      <c r="C14" s="54"/>
      <c r="D14" s="55"/>
      <c r="E14" s="54"/>
      <c r="F14" s="55"/>
      <c r="G14" s="54"/>
      <c r="H14" s="55"/>
      <c r="I14" s="54"/>
      <c r="J14" s="55"/>
      <c r="K14" s="54"/>
      <c r="L14" s="56"/>
      <c r="M14" s="56"/>
      <c r="N14" s="56"/>
      <c r="O14" s="56"/>
      <c r="P14" s="56"/>
      <c r="Q14" s="56"/>
      <c r="R14" s="55"/>
      <c r="S14" s="57"/>
      <c r="T14" s="58"/>
      <c r="U14" s="58"/>
      <c r="V14" s="58"/>
      <c r="W14" s="58"/>
      <c r="X14" s="58"/>
      <c r="Y14" s="58"/>
      <c r="Z14" s="59"/>
      <c r="AA14" s="10"/>
    </row>
    <row r="15" spans="1:32"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86"/>
      <c r="T15" s="87"/>
      <c r="U15" s="87"/>
      <c r="V15" s="87"/>
      <c r="W15" s="87"/>
      <c r="X15" s="87"/>
      <c r="Y15" s="87"/>
      <c r="Z15" s="92"/>
      <c r="AA15" s="10"/>
    </row>
    <row r="16" spans="1:32" s="1" customFormat="1" ht="18" x14ac:dyDescent="0.2">
      <c r="A16" s="20">
        <f>S10+1</f>
        <v>44017</v>
      </c>
      <c r="B16" s="21"/>
      <c r="C16" s="18">
        <f>A16+1</f>
        <v>44018</v>
      </c>
      <c r="D16" s="19"/>
      <c r="E16" s="18">
        <f>C16+1</f>
        <v>44019</v>
      </c>
      <c r="F16" s="19"/>
      <c r="G16" s="18">
        <f>E16+1</f>
        <v>44020</v>
      </c>
      <c r="H16" s="19"/>
      <c r="I16" s="18">
        <f>G16+1</f>
        <v>44021</v>
      </c>
      <c r="J16" s="19"/>
      <c r="K16" s="75">
        <f>I16+1</f>
        <v>44022</v>
      </c>
      <c r="L16" s="76"/>
      <c r="M16" s="77"/>
      <c r="N16" s="77"/>
      <c r="O16" s="77"/>
      <c r="P16" s="77"/>
      <c r="Q16" s="77"/>
      <c r="R16" s="78"/>
      <c r="S16" s="88">
        <f>K16+1</f>
        <v>44023</v>
      </c>
      <c r="T16" s="89"/>
      <c r="U16" s="73" t="s">
        <v>19</v>
      </c>
      <c r="V16" s="73"/>
      <c r="W16" s="73"/>
      <c r="X16" s="73"/>
      <c r="Y16" s="73"/>
      <c r="Z16" s="74"/>
      <c r="AA16" s="10"/>
      <c r="AB16" s="33" t="s">
        <v>6</v>
      </c>
      <c r="AC16" s="14"/>
      <c r="AD16" s="15"/>
    </row>
    <row r="17" spans="1:31" s="1" customFormat="1" x14ac:dyDescent="0.2">
      <c r="A17" s="57"/>
      <c r="B17" s="58"/>
      <c r="C17" s="54"/>
      <c r="D17" s="55"/>
      <c r="E17" s="54"/>
      <c r="F17" s="55"/>
      <c r="G17" s="54"/>
      <c r="H17" s="55"/>
      <c r="I17" s="54"/>
      <c r="J17" s="55"/>
      <c r="K17" s="54"/>
      <c r="L17" s="56"/>
      <c r="M17" s="56"/>
      <c r="N17" s="56"/>
      <c r="O17" s="56"/>
      <c r="P17" s="56"/>
      <c r="Q17" s="56"/>
      <c r="R17" s="55"/>
      <c r="S17" s="64"/>
      <c r="T17" s="65"/>
      <c r="U17" s="65"/>
      <c r="V17" s="65"/>
      <c r="W17" s="65"/>
      <c r="X17" s="65"/>
      <c r="Y17" s="65"/>
      <c r="Z17" s="66"/>
      <c r="AA17" s="10"/>
      <c r="AB17" s="15"/>
    </row>
    <row r="18" spans="1:31" s="1" customFormat="1" x14ac:dyDescent="0.2">
      <c r="A18" s="57"/>
      <c r="B18" s="58"/>
      <c r="C18" s="54"/>
      <c r="D18" s="55"/>
      <c r="E18" s="54"/>
      <c r="F18" s="55"/>
      <c r="G18" s="54"/>
      <c r="H18" s="55"/>
      <c r="I18" s="54"/>
      <c r="J18" s="55"/>
      <c r="K18" s="54"/>
      <c r="L18" s="56"/>
      <c r="M18" s="56"/>
      <c r="N18" s="56"/>
      <c r="O18" s="56"/>
      <c r="P18" s="56"/>
      <c r="Q18" s="56"/>
      <c r="R18" s="55"/>
      <c r="S18" s="64" t="s">
        <v>16</v>
      </c>
      <c r="T18" s="65"/>
      <c r="U18" s="65"/>
      <c r="V18" s="65"/>
      <c r="W18" s="65"/>
      <c r="X18" s="65"/>
      <c r="Y18" s="65"/>
      <c r="Z18" s="66"/>
      <c r="AA18" s="10"/>
      <c r="AB18" s="15"/>
      <c r="AC18" s="34" t="s">
        <v>1</v>
      </c>
      <c r="AD18" s="35">
        <v>2020</v>
      </c>
    </row>
    <row r="19" spans="1:31" s="1" customFormat="1" x14ac:dyDescent="0.2">
      <c r="A19" s="57"/>
      <c r="B19" s="58"/>
      <c r="C19" s="54"/>
      <c r="D19" s="55"/>
      <c r="E19" s="54"/>
      <c r="F19" s="55"/>
      <c r="G19" s="54"/>
      <c r="H19" s="55"/>
      <c r="I19" s="54"/>
      <c r="J19" s="55"/>
      <c r="K19" s="54"/>
      <c r="L19" s="56"/>
      <c r="M19" s="56"/>
      <c r="N19" s="56"/>
      <c r="O19" s="56"/>
      <c r="P19" s="56"/>
      <c r="Q19" s="56"/>
      <c r="R19" s="55"/>
      <c r="S19" s="64" t="s">
        <v>17</v>
      </c>
      <c r="T19" s="65"/>
      <c r="U19" s="65"/>
      <c r="V19" s="65"/>
      <c r="W19" s="65"/>
      <c r="X19" s="65"/>
      <c r="Y19" s="65"/>
      <c r="Z19" s="66"/>
      <c r="AA19" s="10"/>
      <c r="AB19" s="15"/>
    </row>
    <row r="20" spans="1:31" s="1" customFormat="1" x14ac:dyDescent="0.2">
      <c r="A20" s="57"/>
      <c r="B20" s="58"/>
      <c r="C20" s="54"/>
      <c r="D20" s="55"/>
      <c r="E20" s="54"/>
      <c r="F20" s="55"/>
      <c r="G20" s="54"/>
      <c r="H20" s="55"/>
      <c r="I20" s="54"/>
      <c r="J20" s="55"/>
      <c r="K20" s="54"/>
      <c r="L20" s="56"/>
      <c r="M20" s="56"/>
      <c r="N20" s="56"/>
      <c r="O20" s="56"/>
      <c r="P20" s="56"/>
      <c r="Q20" s="56"/>
      <c r="R20" s="55"/>
      <c r="S20" s="64" t="s">
        <v>20</v>
      </c>
      <c r="T20" s="65"/>
      <c r="U20" s="65"/>
      <c r="V20" s="65"/>
      <c r="W20" s="65"/>
      <c r="X20" s="65"/>
      <c r="Y20" s="65"/>
      <c r="Z20" s="66"/>
      <c r="AA20" s="10"/>
      <c r="AB20" s="15"/>
      <c r="AC20" s="34" t="s">
        <v>2</v>
      </c>
      <c r="AD20" s="35">
        <v>7</v>
      </c>
    </row>
    <row r="21" spans="1:31"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67" t="s">
        <v>18</v>
      </c>
      <c r="T21" s="68"/>
      <c r="U21" s="68"/>
      <c r="V21" s="68"/>
      <c r="W21" s="68"/>
      <c r="X21" s="68"/>
      <c r="Y21" s="68"/>
      <c r="Z21" s="69"/>
      <c r="AA21" s="10"/>
      <c r="AB21" s="1"/>
      <c r="AC21" s="1"/>
      <c r="AD21" s="1"/>
      <c r="AE21" s="1"/>
    </row>
    <row r="22" spans="1:31" s="1" customFormat="1" ht="18" x14ac:dyDescent="0.2">
      <c r="A22" s="20">
        <f>S16+1</f>
        <v>44024</v>
      </c>
      <c r="B22" s="21"/>
      <c r="C22" s="18">
        <f>A22+1</f>
        <v>44025</v>
      </c>
      <c r="D22" s="19"/>
      <c r="E22" s="18">
        <f>C22+1</f>
        <v>44026</v>
      </c>
      <c r="F22" s="19"/>
      <c r="G22" s="18">
        <f>E22+1</f>
        <v>44027</v>
      </c>
      <c r="H22" s="19"/>
      <c r="I22" s="18">
        <f>G22+1</f>
        <v>44028</v>
      </c>
      <c r="J22" s="19"/>
      <c r="K22" s="75">
        <f>I22+1</f>
        <v>44029</v>
      </c>
      <c r="L22" s="76"/>
      <c r="M22" s="77"/>
      <c r="N22" s="77"/>
      <c r="O22" s="77"/>
      <c r="P22" s="77"/>
      <c r="Q22" s="77"/>
      <c r="R22" s="78"/>
      <c r="S22" s="88">
        <f>K22+1</f>
        <v>44030</v>
      </c>
      <c r="T22" s="89"/>
      <c r="U22" s="73" t="s">
        <v>31</v>
      </c>
      <c r="V22" s="73"/>
      <c r="W22" s="73"/>
      <c r="X22" s="73"/>
      <c r="Y22" s="73"/>
      <c r="Z22" s="74"/>
      <c r="AA22" s="10"/>
      <c r="AB22" s="33" t="s">
        <v>7</v>
      </c>
      <c r="AC22" s="2"/>
      <c r="AD22" s="2"/>
      <c r="AE22" s="2"/>
    </row>
    <row r="23" spans="1:31" s="1" customFormat="1" x14ac:dyDescent="0.2">
      <c r="A23" s="57"/>
      <c r="B23" s="58"/>
      <c r="C23" s="54"/>
      <c r="D23" s="55"/>
      <c r="E23" s="54"/>
      <c r="F23" s="55"/>
      <c r="G23" s="54"/>
      <c r="H23" s="55"/>
      <c r="I23" s="54"/>
      <c r="J23" s="55"/>
      <c r="K23" s="54"/>
      <c r="L23" s="56"/>
      <c r="M23" s="56"/>
      <c r="N23" s="56"/>
      <c r="O23" s="56"/>
      <c r="P23" s="56"/>
      <c r="Q23" s="56"/>
      <c r="R23" s="55"/>
      <c r="S23" s="64" t="s">
        <v>22</v>
      </c>
      <c r="T23" s="65"/>
      <c r="U23" s="65"/>
      <c r="V23" s="65"/>
      <c r="W23" s="65"/>
      <c r="X23" s="65"/>
      <c r="Y23" s="65"/>
      <c r="Z23" s="66"/>
      <c r="AA23" s="10"/>
      <c r="AC23" s="14"/>
      <c r="AD23" s="15"/>
    </row>
    <row r="24" spans="1:31" s="1" customFormat="1" x14ac:dyDescent="0.2">
      <c r="A24" s="57"/>
      <c r="B24" s="58"/>
      <c r="C24" s="54"/>
      <c r="D24" s="55"/>
      <c r="E24" s="54"/>
      <c r="F24" s="55"/>
      <c r="G24" s="54"/>
      <c r="H24" s="55"/>
      <c r="I24" s="54"/>
      <c r="J24" s="55"/>
      <c r="K24" s="54"/>
      <c r="L24" s="56"/>
      <c r="M24" s="56"/>
      <c r="N24" s="56"/>
      <c r="O24" s="56"/>
      <c r="P24" s="56"/>
      <c r="Q24" s="56"/>
      <c r="R24" s="55"/>
      <c r="S24" s="64" t="s">
        <v>23</v>
      </c>
      <c r="T24" s="65"/>
      <c r="U24" s="65"/>
      <c r="V24" s="65"/>
      <c r="W24" s="65"/>
      <c r="X24" s="65"/>
      <c r="Y24" s="65"/>
      <c r="Z24" s="66"/>
      <c r="AA24" s="10"/>
      <c r="AB24" s="15"/>
      <c r="AC24" s="34" t="s">
        <v>3</v>
      </c>
      <c r="AD24" s="35">
        <v>1</v>
      </c>
      <c r="AE24" s="2"/>
    </row>
    <row r="25" spans="1:31" s="1" customFormat="1" x14ac:dyDescent="0.2">
      <c r="A25" s="57"/>
      <c r="B25" s="58"/>
      <c r="C25" s="54"/>
      <c r="D25" s="55"/>
      <c r="E25" s="54"/>
      <c r="F25" s="55"/>
      <c r="G25" s="54"/>
      <c r="H25" s="55"/>
      <c r="I25" s="54"/>
      <c r="J25" s="55"/>
      <c r="K25" s="54"/>
      <c r="L25" s="56"/>
      <c r="M25" s="56"/>
      <c r="N25" s="56"/>
      <c r="O25" s="56"/>
      <c r="P25" s="56"/>
      <c r="Q25" s="56"/>
      <c r="R25" s="55"/>
      <c r="S25" s="64" t="s">
        <v>24</v>
      </c>
      <c r="T25" s="65"/>
      <c r="U25" s="65"/>
      <c r="V25" s="65"/>
      <c r="W25" s="65"/>
      <c r="X25" s="65"/>
      <c r="Y25" s="65"/>
      <c r="Z25" s="66"/>
      <c r="AA25" s="10"/>
      <c r="AB25" s="15"/>
      <c r="AC25" s="14"/>
      <c r="AD25" s="15"/>
    </row>
    <row r="26" spans="1:31" s="1" customFormat="1" x14ac:dyDescent="0.2">
      <c r="A26" s="57"/>
      <c r="B26" s="58"/>
      <c r="C26" s="54"/>
      <c r="D26" s="55"/>
      <c r="E26" s="54"/>
      <c r="F26" s="55"/>
      <c r="G26" s="54"/>
      <c r="H26" s="55"/>
      <c r="I26" s="54"/>
      <c r="J26" s="55"/>
      <c r="K26" s="54"/>
      <c r="L26" s="56"/>
      <c r="M26" s="56"/>
      <c r="N26" s="56"/>
      <c r="O26" s="56"/>
      <c r="P26" s="56"/>
      <c r="Q26" s="56"/>
      <c r="R26" s="55"/>
      <c r="S26" s="64" t="s">
        <v>32</v>
      </c>
      <c r="T26" s="65"/>
      <c r="U26" s="65"/>
      <c r="V26" s="65"/>
      <c r="W26" s="65"/>
      <c r="X26" s="65"/>
      <c r="Y26" s="65"/>
      <c r="Z26" s="66"/>
      <c r="AA26" s="10"/>
      <c r="AD26" s="15"/>
    </row>
    <row r="27" spans="1:31" s="2" customFormat="1" x14ac:dyDescent="0.2">
      <c r="A27" s="86"/>
      <c r="B27" s="87"/>
      <c r="C27" s="70" t="s">
        <v>221</v>
      </c>
      <c r="D27" s="71"/>
      <c r="E27" s="71"/>
      <c r="F27" s="71"/>
      <c r="G27" s="71"/>
      <c r="H27" s="71"/>
      <c r="I27" s="71"/>
      <c r="J27" s="72"/>
      <c r="K27" s="70" t="s">
        <v>221</v>
      </c>
      <c r="L27" s="71"/>
      <c r="M27" s="71"/>
      <c r="N27" s="71"/>
      <c r="O27" s="71"/>
      <c r="P27" s="71"/>
      <c r="Q27" s="71"/>
      <c r="R27" s="72"/>
      <c r="S27" s="67"/>
      <c r="T27" s="68"/>
      <c r="U27" s="68"/>
      <c r="V27" s="68"/>
      <c r="W27" s="68"/>
      <c r="X27" s="68"/>
      <c r="Y27" s="68"/>
      <c r="Z27" s="69"/>
      <c r="AA27" s="10"/>
      <c r="AD27" s="15"/>
      <c r="AE27" s="1"/>
    </row>
    <row r="28" spans="1:31" s="1" customFormat="1" ht="18" x14ac:dyDescent="0.2">
      <c r="A28" s="20">
        <f>S22+1</f>
        <v>44031</v>
      </c>
      <c r="B28" s="21"/>
      <c r="C28" s="18">
        <f>A28+1</f>
        <v>44032</v>
      </c>
      <c r="D28" s="19"/>
      <c r="E28" s="18">
        <f>C28+1</f>
        <v>44033</v>
      </c>
      <c r="F28" s="19"/>
      <c r="G28" s="18">
        <f>E28+1</f>
        <v>44034</v>
      </c>
      <c r="H28" s="19"/>
      <c r="I28" s="18">
        <f>G28+1</f>
        <v>44035</v>
      </c>
      <c r="J28" s="19"/>
      <c r="K28" s="75">
        <f>I28+1</f>
        <v>44036</v>
      </c>
      <c r="L28" s="76"/>
      <c r="M28" s="77"/>
      <c r="N28" s="77"/>
      <c r="O28" s="77"/>
      <c r="P28" s="77"/>
      <c r="Q28" s="77"/>
      <c r="R28" s="78"/>
      <c r="S28" s="88">
        <f>K28+1</f>
        <v>44037</v>
      </c>
      <c r="T28" s="89"/>
      <c r="U28" s="73" t="s">
        <v>30</v>
      </c>
      <c r="V28" s="73"/>
      <c r="W28" s="73"/>
      <c r="X28" s="73"/>
      <c r="Y28" s="73"/>
      <c r="Z28" s="74"/>
      <c r="AA28" s="10"/>
      <c r="AB28" s="33" t="s">
        <v>8</v>
      </c>
      <c r="AC28" s="14"/>
      <c r="AD28" s="15"/>
    </row>
    <row r="29" spans="1:31" s="1" customFormat="1" x14ac:dyDescent="0.2">
      <c r="A29" s="57"/>
      <c r="B29" s="58"/>
      <c r="C29" s="54"/>
      <c r="D29" s="55"/>
      <c r="E29" s="54"/>
      <c r="F29" s="55"/>
      <c r="G29" s="54"/>
      <c r="H29" s="55"/>
      <c r="I29" s="54"/>
      <c r="J29" s="55"/>
      <c r="K29" s="54"/>
      <c r="L29" s="56"/>
      <c r="M29" s="56"/>
      <c r="N29" s="56"/>
      <c r="O29" s="56"/>
      <c r="P29" s="56"/>
      <c r="Q29" s="56"/>
      <c r="R29" s="55"/>
      <c r="S29" s="64" t="s">
        <v>26</v>
      </c>
      <c r="T29" s="65"/>
      <c r="U29" s="65"/>
      <c r="V29" s="65"/>
      <c r="W29" s="65"/>
      <c r="X29" s="65"/>
      <c r="Y29" s="65"/>
      <c r="Z29" s="66"/>
      <c r="AA29" s="10"/>
      <c r="AB29" s="14"/>
      <c r="AC29" s="36" t="s">
        <v>10</v>
      </c>
      <c r="AD29" s="15"/>
    </row>
    <row r="30" spans="1:31" s="1" customFormat="1" x14ac:dyDescent="0.2">
      <c r="A30" s="57"/>
      <c r="B30" s="58"/>
      <c r="C30" s="54"/>
      <c r="D30" s="55"/>
      <c r="E30" s="54"/>
      <c r="F30" s="55"/>
      <c r="G30" s="54"/>
      <c r="H30" s="55"/>
      <c r="I30" s="54"/>
      <c r="J30" s="55"/>
      <c r="K30" s="54"/>
      <c r="L30" s="56"/>
      <c r="M30" s="56"/>
      <c r="N30" s="56"/>
      <c r="O30" s="56"/>
      <c r="P30" s="56"/>
      <c r="Q30" s="56"/>
      <c r="R30" s="55"/>
      <c r="S30" s="64" t="s">
        <v>27</v>
      </c>
      <c r="T30" s="65"/>
      <c r="U30" s="65"/>
      <c r="V30" s="65"/>
      <c r="W30" s="65"/>
      <c r="X30" s="65"/>
      <c r="Y30" s="65"/>
      <c r="Z30" s="66"/>
      <c r="AA30" s="10"/>
      <c r="AB30" s="14"/>
      <c r="AC30" s="36" t="s">
        <v>11</v>
      </c>
      <c r="AD30" s="15"/>
      <c r="AE30" s="2"/>
    </row>
    <row r="31" spans="1:31" s="1" customFormat="1" x14ac:dyDescent="0.2">
      <c r="A31" s="57"/>
      <c r="B31" s="58"/>
      <c r="C31" s="54"/>
      <c r="D31" s="55"/>
      <c r="E31" s="54"/>
      <c r="F31" s="55"/>
      <c r="G31" s="54"/>
      <c r="H31" s="55"/>
      <c r="I31" s="54"/>
      <c r="J31" s="55"/>
      <c r="K31" s="54"/>
      <c r="L31" s="56"/>
      <c r="M31" s="56"/>
      <c r="N31" s="56"/>
      <c r="O31" s="56"/>
      <c r="P31" s="56"/>
      <c r="Q31" s="56"/>
      <c r="R31" s="55"/>
      <c r="S31" s="64" t="s">
        <v>28</v>
      </c>
      <c r="T31" s="65"/>
      <c r="U31" s="65"/>
      <c r="V31" s="65"/>
      <c r="W31" s="65"/>
      <c r="X31" s="65"/>
      <c r="Y31" s="65"/>
      <c r="Z31" s="66"/>
      <c r="AA31" s="10"/>
      <c r="AC31" s="14"/>
      <c r="AD31" s="15"/>
    </row>
    <row r="32" spans="1:31" s="1" customFormat="1" x14ac:dyDescent="0.2">
      <c r="A32" s="57"/>
      <c r="B32" s="58"/>
      <c r="C32" s="54"/>
      <c r="D32" s="55"/>
      <c r="E32" s="54"/>
      <c r="F32" s="55"/>
      <c r="G32" s="54"/>
      <c r="H32" s="55"/>
      <c r="I32" s="54"/>
      <c r="J32" s="55"/>
      <c r="K32" s="54"/>
      <c r="L32" s="56"/>
      <c r="M32" s="56"/>
      <c r="N32" s="56"/>
      <c r="O32" s="56"/>
      <c r="P32" s="56"/>
      <c r="Q32" s="56"/>
      <c r="R32" s="55"/>
      <c r="S32" s="64" t="s">
        <v>36</v>
      </c>
      <c r="T32" s="65"/>
      <c r="U32" s="65"/>
      <c r="V32" s="65"/>
      <c r="W32" s="65"/>
      <c r="X32" s="65"/>
      <c r="Y32" s="65"/>
      <c r="Z32" s="66"/>
      <c r="AA32" s="10"/>
      <c r="AD32" s="15"/>
    </row>
    <row r="33" spans="1:31" s="2" customFormat="1" x14ac:dyDescent="0.2">
      <c r="A33" s="86"/>
      <c r="B33" s="87"/>
      <c r="C33" s="70" t="s">
        <v>221</v>
      </c>
      <c r="D33" s="71"/>
      <c r="E33" s="71"/>
      <c r="F33" s="71"/>
      <c r="G33" s="71"/>
      <c r="H33" s="71"/>
      <c r="I33" s="71"/>
      <c r="J33" s="72"/>
      <c r="K33" s="70" t="s">
        <v>221</v>
      </c>
      <c r="L33" s="71"/>
      <c r="M33" s="71"/>
      <c r="N33" s="71"/>
      <c r="O33" s="71"/>
      <c r="P33" s="71"/>
      <c r="Q33" s="71"/>
      <c r="R33" s="72"/>
      <c r="S33" s="67" t="s">
        <v>29</v>
      </c>
      <c r="T33" s="68"/>
      <c r="U33" s="68"/>
      <c r="V33" s="68"/>
      <c r="W33" s="68"/>
      <c r="X33" s="68"/>
      <c r="Y33" s="68"/>
      <c r="Z33" s="69"/>
      <c r="AA33" s="10"/>
      <c r="AD33" s="1"/>
      <c r="AE33" s="1"/>
    </row>
    <row r="34" spans="1:31" s="1" customFormat="1" ht="18" x14ac:dyDescent="0.2">
      <c r="A34" s="20">
        <f>S28+1</f>
        <v>44038</v>
      </c>
      <c r="B34" s="21"/>
      <c r="C34" s="18">
        <f>A34+1</f>
        <v>44039</v>
      </c>
      <c r="D34" s="19"/>
      <c r="E34" s="18">
        <f>C34+1</f>
        <v>44040</v>
      </c>
      <c r="F34" s="19"/>
      <c r="G34" s="18">
        <f>E34+1</f>
        <v>44041</v>
      </c>
      <c r="H34" s="19"/>
      <c r="I34" s="18">
        <f>G34+1</f>
        <v>44042</v>
      </c>
      <c r="J34" s="19"/>
      <c r="K34" s="75">
        <f>I34+1</f>
        <v>44043</v>
      </c>
      <c r="L34" s="76"/>
      <c r="M34" s="77"/>
      <c r="N34" s="77"/>
      <c r="O34" s="77"/>
      <c r="P34" s="77"/>
      <c r="Q34" s="77"/>
      <c r="R34" s="78"/>
      <c r="S34" s="88">
        <f>K34+1</f>
        <v>44044</v>
      </c>
      <c r="T34" s="89"/>
      <c r="U34" s="73" t="s">
        <v>35</v>
      </c>
      <c r="V34" s="73"/>
      <c r="W34" s="73"/>
      <c r="X34" s="73"/>
      <c r="Y34" s="73"/>
      <c r="Z34" s="74"/>
      <c r="AA34" s="10"/>
      <c r="AB34" s="33" t="s">
        <v>9</v>
      </c>
      <c r="AC34" s="14"/>
    </row>
    <row r="35" spans="1:31" s="1" customFormat="1" x14ac:dyDescent="0.2">
      <c r="A35" s="57"/>
      <c r="B35" s="58"/>
      <c r="C35" s="54"/>
      <c r="D35" s="55"/>
      <c r="E35" s="54"/>
      <c r="F35" s="55"/>
      <c r="G35" s="54"/>
      <c r="H35" s="55"/>
      <c r="I35" s="54"/>
      <c r="J35" s="55"/>
      <c r="K35" s="54"/>
      <c r="L35" s="56"/>
      <c r="M35" s="56"/>
      <c r="N35" s="56"/>
      <c r="O35" s="56"/>
      <c r="P35" s="56"/>
      <c r="Q35" s="56"/>
      <c r="R35" s="55"/>
      <c r="S35" s="64" t="s">
        <v>33</v>
      </c>
      <c r="T35" s="65"/>
      <c r="U35" s="65"/>
      <c r="V35" s="65"/>
      <c r="W35" s="65"/>
      <c r="X35" s="65"/>
      <c r="Y35" s="65"/>
      <c r="Z35" s="66"/>
      <c r="AA35" s="10"/>
      <c r="AB35" s="15"/>
      <c r="AC35" s="36" t="s">
        <v>12</v>
      </c>
    </row>
    <row r="36" spans="1:31" s="1" customFormat="1" x14ac:dyDescent="0.2">
      <c r="A36" s="57"/>
      <c r="B36" s="58"/>
      <c r="C36" s="54"/>
      <c r="D36" s="55"/>
      <c r="E36" s="54"/>
      <c r="F36" s="55"/>
      <c r="G36" s="54"/>
      <c r="H36" s="55"/>
      <c r="I36" s="54"/>
      <c r="J36" s="55"/>
      <c r="K36" s="54"/>
      <c r="L36" s="56"/>
      <c r="M36" s="56"/>
      <c r="N36" s="56"/>
      <c r="O36" s="56"/>
      <c r="P36" s="56"/>
      <c r="Q36" s="56"/>
      <c r="R36" s="55"/>
      <c r="S36" s="64" t="s">
        <v>34</v>
      </c>
      <c r="T36" s="65"/>
      <c r="U36" s="65"/>
      <c r="V36" s="65"/>
      <c r="W36" s="65"/>
      <c r="X36" s="65"/>
      <c r="Y36" s="65"/>
      <c r="Z36" s="66"/>
      <c r="AA36" s="10"/>
      <c r="AC36" s="36" t="s">
        <v>13</v>
      </c>
    </row>
    <row r="37" spans="1:31" s="1" customFormat="1" x14ac:dyDescent="0.2">
      <c r="A37" s="57"/>
      <c r="B37" s="58"/>
      <c r="C37" s="54"/>
      <c r="D37" s="55"/>
      <c r="E37" s="54"/>
      <c r="F37" s="55"/>
      <c r="G37" s="54"/>
      <c r="H37" s="55"/>
      <c r="I37" s="54"/>
      <c r="J37" s="55"/>
      <c r="K37" s="54"/>
      <c r="L37" s="56"/>
      <c r="M37" s="56"/>
      <c r="N37" s="56"/>
      <c r="O37" s="56"/>
      <c r="P37" s="56"/>
      <c r="Q37" s="56"/>
      <c r="R37" s="55"/>
      <c r="S37" s="64" t="s">
        <v>58</v>
      </c>
      <c r="T37" s="65"/>
      <c r="U37" s="65"/>
      <c r="V37" s="65"/>
      <c r="W37" s="65"/>
      <c r="X37" s="65"/>
      <c r="Y37" s="65"/>
      <c r="Z37" s="66"/>
      <c r="AA37" s="10"/>
    </row>
    <row r="38" spans="1:31" s="1" customFormat="1" x14ac:dyDescent="0.2">
      <c r="A38" s="57"/>
      <c r="B38" s="58"/>
      <c r="C38" s="54"/>
      <c r="D38" s="55"/>
      <c r="E38" s="54"/>
      <c r="F38" s="55"/>
      <c r="G38" s="54"/>
      <c r="H38" s="55"/>
      <c r="I38" s="54"/>
      <c r="J38" s="55"/>
      <c r="K38" s="54"/>
      <c r="L38" s="56"/>
      <c r="M38" s="56"/>
      <c r="N38" s="56"/>
      <c r="O38" s="56"/>
      <c r="P38" s="56"/>
      <c r="Q38" s="56"/>
      <c r="R38" s="55"/>
      <c r="S38" s="64"/>
      <c r="T38" s="65"/>
      <c r="U38" s="65"/>
      <c r="V38" s="65"/>
      <c r="W38" s="65"/>
      <c r="X38" s="65"/>
      <c r="Y38" s="65"/>
      <c r="Z38" s="66"/>
      <c r="AA38" s="10"/>
    </row>
    <row r="39" spans="1:31" s="2" customFormat="1" x14ac:dyDescent="0.2">
      <c r="A39" s="86"/>
      <c r="B39" s="87"/>
      <c r="C39" s="70" t="s">
        <v>221</v>
      </c>
      <c r="D39" s="71"/>
      <c r="E39" s="71"/>
      <c r="F39" s="71"/>
      <c r="G39" s="71"/>
      <c r="H39" s="71"/>
      <c r="I39" s="71"/>
      <c r="J39" s="72"/>
      <c r="K39" s="70" t="s">
        <v>221</v>
      </c>
      <c r="L39" s="71"/>
      <c r="M39" s="71"/>
      <c r="N39" s="71"/>
      <c r="O39" s="71"/>
      <c r="P39" s="71"/>
      <c r="Q39" s="71"/>
      <c r="R39" s="72"/>
      <c r="S39" s="67"/>
      <c r="T39" s="68"/>
      <c r="U39" s="68"/>
      <c r="V39" s="68"/>
      <c r="W39" s="68"/>
      <c r="X39" s="68"/>
      <c r="Y39" s="68"/>
      <c r="Z39" s="69"/>
      <c r="AA39" s="10"/>
    </row>
    <row r="40" spans="1:31" ht="18" x14ac:dyDescent="0.2">
      <c r="A40" s="20">
        <f>S34+1</f>
        <v>44045</v>
      </c>
      <c r="B40" s="21"/>
      <c r="C40" s="18">
        <f>A40+1</f>
        <v>44046</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31"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31"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31"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31"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31"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S12:Z12"/>
    <mergeCell ref="S29:Z29"/>
    <mergeCell ref="S26:Z26"/>
    <mergeCell ref="S24:Z24"/>
    <mergeCell ref="S21:Z21"/>
    <mergeCell ref="S19:Z19"/>
    <mergeCell ref="S17:Z17"/>
    <mergeCell ref="S14:Z14"/>
    <mergeCell ref="S28:T28"/>
    <mergeCell ref="U28:Z28"/>
    <mergeCell ref="C39:J39"/>
    <mergeCell ref="I35:J35"/>
    <mergeCell ref="I36:J36"/>
    <mergeCell ref="I37:J37"/>
    <mergeCell ref="S15:Z15"/>
    <mergeCell ref="S18:Z18"/>
    <mergeCell ref="S20:Z20"/>
    <mergeCell ref="K16:L16"/>
    <mergeCell ref="M16:R16"/>
    <mergeCell ref="K22:L22"/>
    <mergeCell ref="A39:B39"/>
    <mergeCell ref="A35:B35"/>
    <mergeCell ref="C35:D35"/>
    <mergeCell ref="E35:F35"/>
    <mergeCell ref="G35:H35"/>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17:J17"/>
    <mergeCell ref="I18:J18"/>
    <mergeCell ref="I19:J19"/>
    <mergeCell ref="A43:B43"/>
    <mergeCell ref="C43:D43"/>
    <mergeCell ref="A44:B44"/>
    <mergeCell ref="C44:D44"/>
    <mergeCell ref="A45:B45"/>
    <mergeCell ref="C45:D45"/>
    <mergeCell ref="A41:B41"/>
    <mergeCell ref="C41:D41"/>
    <mergeCell ref="A42:B42"/>
    <mergeCell ref="C42:D42"/>
    <mergeCell ref="C33:J33"/>
    <mergeCell ref="A38:B38"/>
    <mergeCell ref="C38:D38"/>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A30:B30"/>
    <mergeCell ref="C30:D30"/>
    <mergeCell ref="E30:F30"/>
    <mergeCell ref="G30:H30"/>
    <mergeCell ref="K30:R30"/>
    <mergeCell ref="A32:B32"/>
    <mergeCell ref="C27:J27"/>
    <mergeCell ref="A29:B29"/>
    <mergeCell ref="C29:D29"/>
    <mergeCell ref="E29:F29"/>
    <mergeCell ref="G29:H29"/>
    <mergeCell ref="K29:R29"/>
    <mergeCell ref="I29:J29"/>
    <mergeCell ref="I30:J30"/>
    <mergeCell ref="A27:B27"/>
    <mergeCell ref="K27:R27"/>
    <mergeCell ref="M28:R28"/>
    <mergeCell ref="A26:B26"/>
    <mergeCell ref="C26:D26"/>
    <mergeCell ref="E26:F26"/>
    <mergeCell ref="G26:H26"/>
    <mergeCell ref="K26:R26"/>
    <mergeCell ref="I26:J26"/>
    <mergeCell ref="A25:B25"/>
    <mergeCell ref="C25:D25"/>
    <mergeCell ref="E25:F25"/>
    <mergeCell ref="G25:H25"/>
    <mergeCell ref="K25:R25"/>
    <mergeCell ref="I25:J25"/>
    <mergeCell ref="A24:B24"/>
    <mergeCell ref="C24:D24"/>
    <mergeCell ref="E24:F24"/>
    <mergeCell ref="G24:H24"/>
    <mergeCell ref="K24:R24"/>
    <mergeCell ref="A23:B23"/>
    <mergeCell ref="C23:D23"/>
    <mergeCell ref="E23:F23"/>
    <mergeCell ref="G23:H23"/>
    <mergeCell ref="K23:R23"/>
    <mergeCell ref="I23:J23"/>
    <mergeCell ref="I24:J24"/>
    <mergeCell ref="A21:B21"/>
    <mergeCell ref="K21:R21"/>
    <mergeCell ref="S22:T22"/>
    <mergeCell ref="U22:Z22"/>
    <mergeCell ref="M22:R22"/>
    <mergeCell ref="A20:B20"/>
    <mergeCell ref="C20:D20"/>
    <mergeCell ref="E20:F20"/>
    <mergeCell ref="G20:H20"/>
    <mergeCell ref="K20:R20"/>
    <mergeCell ref="C21:J21"/>
    <mergeCell ref="I20:J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K15:R15"/>
    <mergeCell ref="A17:B17"/>
    <mergeCell ref="C17:D17"/>
    <mergeCell ref="C15:J15"/>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53" priority="65">
      <formula>MONTH(A10)&lt;&gt;MONTH($A$1)</formula>
    </cfRule>
    <cfRule type="expression" dxfId="52" priority="66">
      <formula>OR(WEEKDAY(A10,1)=1,WEEKDAY(A10,1)=7)</formula>
    </cfRule>
  </conditionalFormatting>
  <conditionalFormatting sqref="I10 I16 I22 I28 I34">
    <cfRule type="expression" dxfId="51" priority="1">
      <formula>MONTH(I10)&lt;&gt;MONTH($A$1)</formula>
    </cfRule>
    <cfRule type="expression" dxfId="50"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DATE(יולי!AD18,יולי!AD20+9,1)</f>
        <v>44287</v>
      </c>
      <c r="B1" s="79"/>
      <c r="C1" s="79"/>
      <c r="D1" s="79"/>
      <c r="E1" s="79"/>
      <c r="F1" s="79"/>
      <c r="G1" s="79"/>
      <c r="H1" s="79"/>
      <c r="I1" s="17"/>
      <c r="J1" s="17"/>
      <c r="K1" s="82">
        <f>DATE(YEAR(A1),MONTH(A1)-1,1)</f>
        <v>44256</v>
      </c>
      <c r="L1" s="82"/>
      <c r="M1" s="82"/>
      <c r="N1" s="82"/>
      <c r="O1" s="82"/>
      <c r="P1" s="82"/>
      <c r="Q1" s="82"/>
      <c r="R1" s="3"/>
      <c r="S1" s="82">
        <f>DATE(YEAR(A1),MONTH(A1)+1,1)</f>
        <v>44317</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f t="shared" si="0"/>
        <v>44256</v>
      </c>
      <c r="M3" s="28">
        <f t="shared" si="0"/>
        <v>44257</v>
      </c>
      <c r="N3" s="28">
        <f t="shared" si="0"/>
        <v>44258</v>
      </c>
      <c r="O3" s="28">
        <f t="shared" si="0"/>
        <v>44259</v>
      </c>
      <c r="P3" s="28">
        <f t="shared" si="0"/>
        <v>44260</v>
      </c>
      <c r="Q3" s="28">
        <f t="shared" si="0"/>
        <v>44261</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t="str">
        <f t="shared" si="1"/>
        <v/>
      </c>
      <c r="X3" s="28" t="str">
        <f t="shared" si="1"/>
        <v/>
      </c>
      <c r="Y3" s="28">
        <f t="shared" si="1"/>
        <v>44317</v>
      </c>
      <c r="Z3" s="5"/>
      <c r="AA3" s="5"/>
    </row>
    <row r="4" spans="1:27" s="6" customFormat="1" ht="9" customHeight="1" x14ac:dyDescent="0.2">
      <c r="A4" s="79"/>
      <c r="B4" s="79"/>
      <c r="C4" s="79"/>
      <c r="D4" s="79"/>
      <c r="E4" s="79"/>
      <c r="F4" s="79"/>
      <c r="G4" s="79"/>
      <c r="H4" s="79"/>
      <c r="I4" s="17"/>
      <c r="J4" s="17"/>
      <c r="K4" s="28">
        <f t="shared" si="0"/>
        <v>44262</v>
      </c>
      <c r="L4" s="28">
        <f t="shared" si="0"/>
        <v>44263</v>
      </c>
      <c r="M4" s="28">
        <f t="shared" si="0"/>
        <v>44264</v>
      </c>
      <c r="N4" s="28">
        <f t="shared" si="0"/>
        <v>44265</v>
      </c>
      <c r="O4" s="28">
        <f t="shared" si="0"/>
        <v>44266</v>
      </c>
      <c r="P4" s="28">
        <f t="shared" si="0"/>
        <v>44267</v>
      </c>
      <c r="Q4" s="28">
        <f t="shared" si="0"/>
        <v>44268</v>
      </c>
      <c r="R4" s="3"/>
      <c r="S4" s="28">
        <f t="shared" si="1"/>
        <v>44318</v>
      </c>
      <c r="T4" s="28">
        <f t="shared" si="1"/>
        <v>44319</v>
      </c>
      <c r="U4" s="28">
        <f t="shared" si="1"/>
        <v>44320</v>
      </c>
      <c r="V4" s="28">
        <f t="shared" si="1"/>
        <v>44321</v>
      </c>
      <c r="W4" s="28">
        <f t="shared" si="1"/>
        <v>44322</v>
      </c>
      <c r="X4" s="28">
        <f t="shared" si="1"/>
        <v>44323</v>
      </c>
      <c r="Y4" s="28">
        <f t="shared" si="1"/>
        <v>44324</v>
      </c>
      <c r="Z4" s="5"/>
      <c r="AA4" s="5"/>
    </row>
    <row r="5" spans="1:27" s="6" customFormat="1" ht="9" customHeight="1" x14ac:dyDescent="0.2">
      <c r="A5" s="79"/>
      <c r="B5" s="79"/>
      <c r="C5" s="79"/>
      <c r="D5" s="79"/>
      <c r="E5" s="79"/>
      <c r="F5" s="79"/>
      <c r="G5" s="79"/>
      <c r="H5" s="79"/>
      <c r="I5" s="17"/>
      <c r="J5" s="17"/>
      <c r="K5" s="28">
        <f t="shared" si="0"/>
        <v>44269</v>
      </c>
      <c r="L5" s="28">
        <f t="shared" si="0"/>
        <v>44270</v>
      </c>
      <c r="M5" s="28">
        <f t="shared" si="0"/>
        <v>44271</v>
      </c>
      <c r="N5" s="28">
        <f t="shared" si="0"/>
        <v>44272</v>
      </c>
      <c r="O5" s="28">
        <f t="shared" si="0"/>
        <v>44273</v>
      </c>
      <c r="P5" s="28">
        <f t="shared" si="0"/>
        <v>44274</v>
      </c>
      <c r="Q5" s="28">
        <f t="shared" si="0"/>
        <v>44275</v>
      </c>
      <c r="R5" s="3"/>
      <c r="S5" s="28">
        <f t="shared" si="1"/>
        <v>44325</v>
      </c>
      <c r="T5" s="28">
        <f t="shared" si="1"/>
        <v>44326</v>
      </c>
      <c r="U5" s="28">
        <f t="shared" si="1"/>
        <v>44327</v>
      </c>
      <c r="V5" s="28">
        <f t="shared" si="1"/>
        <v>44328</v>
      </c>
      <c r="W5" s="28">
        <f t="shared" si="1"/>
        <v>44329</v>
      </c>
      <c r="X5" s="28">
        <f t="shared" si="1"/>
        <v>44330</v>
      </c>
      <c r="Y5" s="28">
        <f t="shared" si="1"/>
        <v>44331</v>
      </c>
      <c r="Z5" s="5"/>
      <c r="AA5" s="5"/>
    </row>
    <row r="6" spans="1:27" s="6" customFormat="1" ht="9" customHeight="1" x14ac:dyDescent="0.2">
      <c r="A6" s="79"/>
      <c r="B6" s="79"/>
      <c r="C6" s="79"/>
      <c r="D6" s="79"/>
      <c r="E6" s="79"/>
      <c r="F6" s="79"/>
      <c r="G6" s="79"/>
      <c r="H6" s="79"/>
      <c r="I6" s="17"/>
      <c r="J6" s="17"/>
      <c r="K6" s="28">
        <f t="shared" si="0"/>
        <v>44276</v>
      </c>
      <c r="L6" s="28">
        <f t="shared" si="0"/>
        <v>44277</v>
      </c>
      <c r="M6" s="28">
        <f t="shared" si="0"/>
        <v>44278</v>
      </c>
      <c r="N6" s="28">
        <f t="shared" si="0"/>
        <v>44279</v>
      </c>
      <c r="O6" s="28">
        <f t="shared" si="0"/>
        <v>44280</v>
      </c>
      <c r="P6" s="28">
        <f t="shared" si="0"/>
        <v>44281</v>
      </c>
      <c r="Q6" s="28">
        <f t="shared" si="0"/>
        <v>44282</v>
      </c>
      <c r="R6" s="3"/>
      <c r="S6" s="28">
        <f t="shared" si="1"/>
        <v>44332</v>
      </c>
      <c r="T6" s="28">
        <f t="shared" si="1"/>
        <v>44333</v>
      </c>
      <c r="U6" s="28">
        <f t="shared" si="1"/>
        <v>44334</v>
      </c>
      <c r="V6" s="28">
        <f t="shared" si="1"/>
        <v>44335</v>
      </c>
      <c r="W6" s="28">
        <f t="shared" si="1"/>
        <v>44336</v>
      </c>
      <c r="X6" s="28">
        <f t="shared" si="1"/>
        <v>44337</v>
      </c>
      <c r="Y6" s="28">
        <f t="shared" si="1"/>
        <v>44338</v>
      </c>
      <c r="Z6" s="5"/>
      <c r="AA6" s="5"/>
    </row>
    <row r="7" spans="1:27" s="6" customFormat="1" ht="9" customHeight="1" x14ac:dyDescent="0.2">
      <c r="A7" s="79"/>
      <c r="B7" s="79"/>
      <c r="C7" s="79"/>
      <c r="D7" s="79"/>
      <c r="E7" s="79"/>
      <c r="F7" s="79"/>
      <c r="G7" s="79"/>
      <c r="H7" s="79"/>
      <c r="I7" s="17"/>
      <c r="J7" s="17"/>
      <c r="K7" s="28">
        <f t="shared" si="0"/>
        <v>44283</v>
      </c>
      <c r="L7" s="28">
        <f t="shared" si="0"/>
        <v>44284</v>
      </c>
      <c r="M7" s="28">
        <f t="shared" si="0"/>
        <v>44285</v>
      </c>
      <c r="N7" s="28">
        <f t="shared" si="0"/>
        <v>44286</v>
      </c>
      <c r="O7" s="28" t="str">
        <f t="shared" si="0"/>
        <v/>
      </c>
      <c r="P7" s="28" t="str">
        <f t="shared" si="0"/>
        <v/>
      </c>
      <c r="Q7" s="28" t="str">
        <f t="shared" si="0"/>
        <v/>
      </c>
      <c r="R7" s="3"/>
      <c r="S7" s="28">
        <f t="shared" si="1"/>
        <v>44339</v>
      </c>
      <c r="T7" s="28">
        <f t="shared" si="1"/>
        <v>44340</v>
      </c>
      <c r="U7" s="28">
        <f t="shared" si="1"/>
        <v>44341</v>
      </c>
      <c r="V7" s="28">
        <f t="shared" si="1"/>
        <v>44342</v>
      </c>
      <c r="W7" s="28">
        <f t="shared" si="1"/>
        <v>44343</v>
      </c>
      <c r="X7" s="28">
        <f t="shared" si="1"/>
        <v>44344</v>
      </c>
      <c r="Y7" s="28">
        <f t="shared" si="1"/>
        <v>44345</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f t="shared" si="1"/>
        <v>44346</v>
      </c>
      <c r="T8" s="28">
        <f t="shared" si="1"/>
        <v>44347</v>
      </c>
      <c r="U8" s="28" t="str">
        <f t="shared" si="1"/>
        <v/>
      </c>
      <c r="V8" s="28" t="str">
        <f t="shared" si="1"/>
        <v/>
      </c>
      <c r="W8" s="28" t="str">
        <f t="shared" si="1"/>
        <v/>
      </c>
      <c r="X8" s="28" t="str">
        <f t="shared" si="1"/>
        <v/>
      </c>
      <c r="Y8" s="28" t="str">
        <f t="shared" si="1"/>
        <v/>
      </c>
      <c r="Z8" s="30"/>
    </row>
    <row r="9" spans="1:27" s="1" customFormat="1" ht="21" customHeight="1" x14ac:dyDescent="0.2">
      <c r="A9" s="80">
        <f>A10</f>
        <v>44283</v>
      </c>
      <c r="B9" s="81"/>
      <c r="C9" s="81">
        <f>C10</f>
        <v>44284</v>
      </c>
      <c r="D9" s="81"/>
      <c r="E9" s="81">
        <f>E10</f>
        <v>44285</v>
      </c>
      <c r="F9" s="81"/>
      <c r="G9" s="81">
        <f>G10</f>
        <v>44286</v>
      </c>
      <c r="H9" s="81"/>
      <c r="I9" s="81">
        <f>I10</f>
        <v>44287</v>
      </c>
      <c r="J9" s="81"/>
      <c r="K9" s="81">
        <f>K10</f>
        <v>44288</v>
      </c>
      <c r="L9" s="81"/>
      <c r="M9" s="81"/>
      <c r="N9" s="81"/>
      <c r="O9" s="81"/>
      <c r="P9" s="81"/>
      <c r="Q9" s="81"/>
      <c r="R9" s="81"/>
      <c r="S9" s="81">
        <f>S10</f>
        <v>44289</v>
      </c>
      <c r="T9" s="81"/>
      <c r="U9" s="81"/>
      <c r="V9" s="81"/>
      <c r="W9" s="81"/>
      <c r="X9" s="81"/>
      <c r="Y9" s="81"/>
      <c r="Z9" s="83"/>
    </row>
    <row r="10" spans="1:27" s="1" customFormat="1" ht="18" x14ac:dyDescent="0.2">
      <c r="A10" s="20">
        <f>$A$1-(WEEKDAY($A$1,1)-(start_day-1))-IF((WEEKDAY($A$1,1)-(start_day-1))&lt;=0,7,0)+1</f>
        <v>44283</v>
      </c>
      <c r="B10" s="21"/>
      <c r="C10" s="18">
        <f>A10+1</f>
        <v>44284</v>
      </c>
      <c r="D10" s="19"/>
      <c r="E10" s="18">
        <f>C10+1</f>
        <v>44285</v>
      </c>
      <c r="F10" s="19"/>
      <c r="G10" s="18">
        <f>E10+1</f>
        <v>44286</v>
      </c>
      <c r="H10" s="19"/>
      <c r="I10" s="18">
        <f>G10+1</f>
        <v>44287</v>
      </c>
      <c r="J10" s="19"/>
      <c r="K10" s="75">
        <f>I10+1</f>
        <v>44288</v>
      </c>
      <c r="L10" s="76"/>
      <c r="M10" s="77"/>
      <c r="N10" s="77"/>
      <c r="O10" s="77"/>
      <c r="P10" s="77"/>
      <c r="Q10" s="77"/>
      <c r="R10" s="78"/>
      <c r="S10" s="99">
        <f>K10+1</f>
        <v>44289</v>
      </c>
      <c r="T10" s="100"/>
      <c r="U10" s="101" t="s">
        <v>175</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176</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177</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178</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44290</v>
      </c>
      <c r="B16" s="21"/>
      <c r="C16" s="18">
        <f>A16+1</f>
        <v>44291</v>
      </c>
      <c r="D16" s="19"/>
      <c r="E16" s="18">
        <f>C16+1</f>
        <v>44292</v>
      </c>
      <c r="F16" s="19"/>
      <c r="G16" s="18">
        <f>E16+1</f>
        <v>44293</v>
      </c>
      <c r="H16" s="19"/>
      <c r="I16" s="18">
        <f>G16+1</f>
        <v>44294</v>
      </c>
      <c r="J16" s="19"/>
      <c r="K16" s="75">
        <f>I16+1</f>
        <v>44295</v>
      </c>
      <c r="L16" s="76"/>
      <c r="M16" s="77"/>
      <c r="N16" s="77"/>
      <c r="O16" s="77"/>
      <c r="P16" s="77"/>
      <c r="Q16" s="77"/>
      <c r="R16" s="78"/>
      <c r="S16" s="99">
        <f>K16+1</f>
        <v>44296</v>
      </c>
      <c r="T16" s="100"/>
      <c r="U16" s="101" t="s">
        <v>179</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180</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181</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182</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44297</v>
      </c>
      <c r="B22" s="21"/>
      <c r="C22" s="18">
        <f>A22+1</f>
        <v>44298</v>
      </c>
      <c r="D22" s="19"/>
      <c r="E22" s="18">
        <f>C22+1</f>
        <v>44299</v>
      </c>
      <c r="F22" s="19"/>
      <c r="G22" s="18">
        <f>E22+1</f>
        <v>44300</v>
      </c>
      <c r="H22" s="19"/>
      <c r="I22" s="18">
        <f>G22+1</f>
        <v>44301</v>
      </c>
      <c r="J22" s="19"/>
      <c r="K22" s="75">
        <f>I22+1</f>
        <v>44302</v>
      </c>
      <c r="L22" s="76"/>
      <c r="M22" s="77"/>
      <c r="N22" s="77"/>
      <c r="O22" s="77"/>
      <c r="P22" s="77"/>
      <c r="Q22" s="77"/>
      <c r="R22" s="78"/>
      <c r="S22" s="88">
        <f>K22+1</f>
        <v>44303</v>
      </c>
      <c r="T22" s="89"/>
      <c r="U22" s="73" t="s">
        <v>35</v>
      </c>
      <c r="V22" s="73"/>
      <c r="W22" s="73"/>
      <c r="X22" s="73"/>
      <c r="Y22" s="73"/>
      <c r="Z22" s="74"/>
      <c r="AA22" s="10"/>
    </row>
    <row r="23" spans="1:27" s="1" customFormat="1" x14ac:dyDescent="0.2">
      <c r="A23" s="57"/>
      <c r="B23" s="58"/>
      <c r="C23" s="54"/>
      <c r="D23" s="55"/>
      <c r="E23" s="54"/>
      <c r="F23" s="55"/>
      <c r="G23" s="54"/>
      <c r="H23" s="55"/>
      <c r="I23" s="54"/>
      <c r="J23" s="55"/>
      <c r="K23" s="54"/>
      <c r="L23" s="56"/>
      <c r="M23" s="56"/>
      <c r="N23" s="56"/>
      <c r="O23" s="56"/>
      <c r="P23" s="56"/>
      <c r="Q23" s="56"/>
      <c r="R23" s="55"/>
      <c r="S23" s="64" t="s">
        <v>33</v>
      </c>
      <c r="T23" s="65"/>
      <c r="U23" s="65"/>
      <c r="V23" s="65"/>
      <c r="W23" s="65"/>
      <c r="X23" s="65"/>
      <c r="Y23" s="65"/>
      <c r="Z23" s="66"/>
      <c r="AA23" s="10"/>
    </row>
    <row r="24" spans="1:27" s="1" customFormat="1" x14ac:dyDescent="0.2">
      <c r="A24" s="57"/>
      <c r="B24" s="58"/>
      <c r="C24" s="54"/>
      <c r="D24" s="55"/>
      <c r="E24" s="54"/>
      <c r="F24" s="55"/>
      <c r="G24" s="54"/>
      <c r="H24" s="55"/>
      <c r="I24" s="54"/>
      <c r="J24" s="55"/>
      <c r="K24" s="54"/>
      <c r="L24" s="56"/>
      <c r="M24" s="56"/>
      <c r="N24" s="56"/>
      <c r="O24" s="56"/>
      <c r="P24" s="56"/>
      <c r="Q24" s="56"/>
      <c r="R24" s="55"/>
      <c r="S24" s="64" t="s">
        <v>34</v>
      </c>
      <c r="T24" s="65"/>
      <c r="U24" s="65"/>
      <c r="V24" s="65"/>
      <c r="W24" s="65"/>
      <c r="X24" s="65"/>
      <c r="Y24" s="65"/>
      <c r="Z24" s="66"/>
      <c r="AA24" s="10"/>
    </row>
    <row r="25" spans="1:27" s="1" customFormat="1" x14ac:dyDescent="0.2">
      <c r="A25" s="57"/>
      <c r="B25" s="58"/>
      <c r="C25" s="54"/>
      <c r="D25" s="55"/>
      <c r="E25" s="54"/>
      <c r="F25" s="55"/>
      <c r="G25" s="54"/>
      <c r="H25" s="55"/>
      <c r="I25" s="54"/>
      <c r="J25" s="55"/>
      <c r="K25" s="54"/>
      <c r="L25" s="56"/>
      <c r="M25" s="56"/>
      <c r="N25" s="56"/>
      <c r="O25" s="56"/>
      <c r="P25" s="56"/>
      <c r="Q25" s="56"/>
      <c r="R25" s="55"/>
      <c r="S25" s="64" t="s">
        <v>58</v>
      </c>
      <c r="T25" s="65"/>
      <c r="U25" s="65"/>
      <c r="V25" s="65"/>
      <c r="W25" s="65"/>
      <c r="X25" s="65"/>
      <c r="Y25" s="65"/>
      <c r="Z25" s="66"/>
      <c r="AA25" s="10"/>
    </row>
    <row r="26" spans="1:27" s="1" customFormat="1" x14ac:dyDescent="0.2">
      <c r="A26" s="57"/>
      <c r="B26" s="58"/>
      <c r="C26" s="54"/>
      <c r="D26" s="55"/>
      <c r="E26" s="54"/>
      <c r="F26" s="55"/>
      <c r="G26" s="54"/>
      <c r="H26" s="55"/>
      <c r="I26" s="54"/>
      <c r="J26" s="55"/>
      <c r="K26" s="54"/>
      <c r="L26" s="56"/>
      <c r="M26" s="56"/>
      <c r="N26" s="56"/>
      <c r="O26" s="56"/>
      <c r="P26" s="56"/>
      <c r="Q26" s="56"/>
      <c r="R26" s="55"/>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44304</v>
      </c>
      <c r="B28" s="21"/>
      <c r="C28" s="18">
        <f>A28+1</f>
        <v>44305</v>
      </c>
      <c r="D28" s="19"/>
      <c r="E28" s="18">
        <f>C28+1</f>
        <v>44306</v>
      </c>
      <c r="F28" s="19"/>
      <c r="G28" s="18">
        <f>E28+1</f>
        <v>44307</v>
      </c>
      <c r="H28" s="19"/>
      <c r="I28" s="18">
        <f>G28+1</f>
        <v>44308</v>
      </c>
      <c r="J28" s="19"/>
      <c r="K28" s="75">
        <f>I28+1</f>
        <v>44309</v>
      </c>
      <c r="L28" s="76"/>
      <c r="M28" s="77"/>
      <c r="N28" s="77"/>
      <c r="O28" s="77"/>
      <c r="P28" s="77"/>
      <c r="Q28" s="77"/>
      <c r="R28" s="78"/>
      <c r="S28" s="99">
        <f>K28+1</f>
        <v>44310</v>
      </c>
      <c r="T28" s="100"/>
      <c r="U28" s="101" t="s">
        <v>183</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184</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185</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186</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142</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44311</v>
      </c>
      <c r="B34" s="21"/>
      <c r="C34" s="18">
        <f>A34+1</f>
        <v>44312</v>
      </c>
      <c r="D34" s="19"/>
      <c r="E34" s="18">
        <f>C34+1</f>
        <v>44313</v>
      </c>
      <c r="F34" s="19"/>
      <c r="G34" s="18">
        <f>E34+1</f>
        <v>44314</v>
      </c>
      <c r="H34" s="19"/>
      <c r="I34" s="18">
        <f>G34+1</f>
        <v>44315</v>
      </c>
      <c r="J34" s="19"/>
      <c r="K34" s="75">
        <f>I34+1</f>
        <v>44316</v>
      </c>
      <c r="L34" s="76"/>
      <c r="M34" s="77"/>
      <c r="N34" s="77"/>
      <c r="O34" s="77"/>
      <c r="P34" s="77"/>
      <c r="Q34" s="77"/>
      <c r="R34" s="78"/>
      <c r="S34" s="99">
        <f>K34+1</f>
        <v>44317</v>
      </c>
      <c r="T34" s="100"/>
      <c r="U34" s="101" t="s">
        <v>19</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187</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188</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142</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44318</v>
      </c>
      <c r="B40" s="21"/>
      <c r="C40" s="18">
        <f>A40+1</f>
        <v>44319</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A28 C28 E28 G28 K28 S28 A34 C34 E34 G34 K34 S34 A40 C40">
    <cfRule type="expression" dxfId="13" priority="5">
      <formula>MONTH(A10)&lt;&gt;MONTH($A$1)</formula>
    </cfRule>
    <cfRule type="expression" dxfId="12" priority="6">
      <formula>OR(WEEKDAY(A10,1)=1,WEEKDAY(A10,1)=7)</formula>
    </cfRule>
  </conditionalFormatting>
  <conditionalFormatting sqref="I10 I16 I22 I28 I34">
    <cfRule type="expression" dxfId="11" priority="3">
      <formula>MONTH(I10)&lt;&gt;MONTH($A$1)</formula>
    </cfRule>
    <cfRule type="expression" dxfId="10" priority="4">
      <formula>OR(WEEKDAY(I10,1)=1,WEEKDAY(I10,1)=7)</formula>
    </cfRule>
  </conditionalFormatting>
  <conditionalFormatting sqref="S22">
    <cfRule type="expression" dxfId="9" priority="1">
      <formula>MONTH(S22)&lt;&gt;MONTH($A$1)</formula>
    </cfRule>
    <cfRule type="expression" dxfId="8" priority="2">
      <formula>OR(WEEKDAY(S22,1)=1,WEEKDAY(S22,1)=7)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DATE(יולי!AD18,יולי!AD20+10,1)</f>
        <v>44317</v>
      </c>
      <c r="B1" s="79"/>
      <c r="C1" s="79"/>
      <c r="D1" s="79"/>
      <c r="E1" s="79"/>
      <c r="F1" s="79"/>
      <c r="G1" s="79"/>
      <c r="H1" s="79"/>
      <c r="I1" s="17"/>
      <c r="J1" s="17"/>
      <c r="K1" s="82">
        <f>DATE(YEAR(A1),MONTH(A1)-1,1)</f>
        <v>44287</v>
      </c>
      <c r="L1" s="82"/>
      <c r="M1" s="82"/>
      <c r="N1" s="82"/>
      <c r="O1" s="82"/>
      <c r="P1" s="82"/>
      <c r="Q1" s="82"/>
      <c r="R1" s="3"/>
      <c r="S1" s="82">
        <f>DATE(YEAR(A1),MONTH(A1)+1,1)</f>
        <v>44348</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f t="shared" si="0"/>
        <v>44287</v>
      </c>
      <c r="P3" s="28">
        <f t="shared" si="0"/>
        <v>44288</v>
      </c>
      <c r="Q3" s="28">
        <f t="shared" si="0"/>
        <v>44289</v>
      </c>
      <c r="R3" s="3"/>
      <c r="S3" s="28" t="str">
        <f t="shared" ref="S3:Y8" si="1">IF(MONTH($S$1)&lt;&gt;MONTH($S$1-(WEEKDAY($S$1,1)-(start_day-1))-IF((WEEKDAY($S$1,1)-(start_day-1))&lt;=0,7,0)+(ROW(S3)-ROW($S$3))*7+(COLUMN(S3)-COLUMN($S$3)+1)),"",$S$1-(WEEKDAY($S$1,1)-(start_day-1))-IF((WEEKDAY($S$1,1)-(start_day-1))&lt;=0,7,0)+(ROW(S3)-ROW($S$3))*7+(COLUMN(S3)-COLUMN($S$3)+1))</f>
        <v/>
      </c>
      <c r="T3" s="28" t="str">
        <f t="shared" si="1"/>
        <v/>
      </c>
      <c r="U3" s="28">
        <f t="shared" si="1"/>
        <v>44348</v>
      </c>
      <c r="V3" s="28">
        <f t="shared" si="1"/>
        <v>44349</v>
      </c>
      <c r="W3" s="28">
        <f t="shared" si="1"/>
        <v>44350</v>
      </c>
      <c r="X3" s="28">
        <f t="shared" si="1"/>
        <v>44351</v>
      </c>
      <c r="Y3" s="28">
        <f t="shared" si="1"/>
        <v>44352</v>
      </c>
      <c r="Z3" s="5"/>
      <c r="AA3" s="5"/>
    </row>
    <row r="4" spans="1:27" s="6" customFormat="1" ht="9" customHeight="1" x14ac:dyDescent="0.2">
      <c r="A4" s="79"/>
      <c r="B4" s="79"/>
      <c r="C4" s="79"/>
      <c r="D4" s="79"/>
      <c r="E4" s="79"/>
      <c r="F4" s="79"/>
      <c r="G4" s="79"/>
      <c r="H4" s="79"/>
      <c r="I4" s="17"/>
      <c r="J4" s="17"/>
      <c r="K4" s="28">
        <f t="shared" si="0"/>
        <v>44290</v>
      </c>
      <c r="L4" s="28">
        <f t="shared" si="0"/>
        <v>44291</v>
      </c>
      <c r="M4" s="28">
        <f t="shared" si="0"/>
        <v>44292</v>
      </c>
      <c r="N4" s="28">
        <f t="shared" si="0"/>
        <v>44293</v>
      </c>
      <c r="O4" s="28">
        <f t="shared" si="0"/>
        <v>44294</v>
      </c>
      <c r="P4" s="28">
        <f t="shared" si="0"/>
        <v>44295</v>
      </c>
      <c r="Q4" s="28">
        <f t="shared" si="0"/>
        <v>44296</v>
      </c>
      <c r="R4" s="3"/>
      <c r="S4" s="28">
        <f t="shared" si="1"/>
        <v>44353</v>
      </c>
      <c r="T4" s="28">
        <f t="shared" si="1"/>
        <v>44354</v>
      </c>
      <c r="U4" s="28">
        <f t="shared" si="1"/>
        <v>44355</v>
      </c>
      <c r="V4" s="28">
        <f t="shared" si="1"/>
        <v>44356</v>
      </c>
      <c r="W4" s="28">
        <f t="shared" si="1"/>
        <v>44357</v>
      </c>
      <c r="X4" s="28">
        <f t="shared" si="1"/>
        <v>44358</v>
      </c>
      <c r="Y4" s="28">
        <f t="shared" si="1"/>
        <v>44359</v>
      </c>
      <c r="Z4" s="5"/>
      <c r="AA4" s="5"/>
    </row>
    <row r="5" spans="1:27" s="6" customFormat="1" ht="9" customHeight="1" x14ac:dyDescent="0.2">
      <c r="A5" s="79"/>
      <c r="B5" s="79"/>
      <c r="C5" s="79"/>
      <c r="D5" s="79"/>
      <c r="E5" s="79"/>
      <c r="F5" s="79"/>
      <c r="G5" s="79"/>
      <c r="H5" s="79"/>
      <c r="I5" s="17"/>
      <c r="J5" s="17"/>
      <c r="K5" s="28">
        <f t="shared" si="0"/>
        <v>44297</v>
      </c>
      <c r="L5" s="28">
        <f t="shared" si="0"/>
        <v>44298</v>
      </c>
      <c r="M5" s="28">
        <f t="shared" si="0"/>
        <v>44299</v>
      </c>
      <c r="N5" s="28">
        <f t="shared" si="0"/>
        <v>44300</v>
      </c>
      <c r="O5" s="28">
        <f t="shared" si="0"/>
        <v>44301</v>
      </c>
      <c r="P5" s="28">
        <f t="shared" si="0"/>
        <v>44302</v>
      </c>
      <c r="Q5" s="28">
        <f t="shared" si="0"/>
        <v>44303</v>
      </c>
      <c r="R5" s="3"/>
      <c r="S5" s="28">
        <f t="shared" si="1"/>
        <v>44360</v>
      </c>
      <c r="T5" s="28">
        <f t="shared" si="1"/>
        <v>44361</v>
      </c>
      <c r="U5" s="28">
        <f t="shared" si="1"/>
        <v>44362</v>
      </c>
      <c r="V5" s="28">
        <f t="shared" si="1"/>
        <v>44363</v>
      </c>
      <c r="W5" s="28">
        <f t="shared" si="1"/>
        <v>44364</v>
      </c>
      <c r="X5" s="28">
        <f t="shared" si="1"/>
        <v>44365</v>
      </c>
      <c r="Y5" s="28">
        <f t="shared" si="1"/>
        <v>44366</v>
      </c>
      <c r="Z5" s="5"/>
      <c r="AA5" s="5"/>
    </row>
    <row r="6" spans="1:27" s="6" customFormat="1" ht="9" customHeight="1" x14ac:dyDescent="0.2">
      <c r="A6" s="79"/>
      <c r="B6" s="79"/>
      <c r="C6" s="79"/>
      <c r="D6" s="79"/>
      <c r="E6" s="79"/>
      <c r="F6" s="79"/>
      <c r="G6" s="79"/>
      <c r="H6" s="79"/>
      <c r="I6" s="17"/>
      <c r="J6" s="17"/>
      <c r="K6" s="28">
        <f t="shared" si="0"/>
        <v>44304</v>
      </c>
      <c r="L6" s="28">
        <f t="shared" si="0"/>
        <v>44305</v>
      </c>
      <c r="M6" s="28">
        <f t="shared" si="0"/>
        <v>44306</v>
      </c>
      <c r="N6" s="28">
        <f t="shared" si="0"/>
        <v>44307</v>
      </c>
      <c r="O6" s="28">
        <f t="shared" si="0"/>
        <v>44308</v>
      </c>
      <c r="P6" s="28">
        <f t="shared" si="0"/>
        <v>44309</v>
      </c>
      <c r="Q6" s="28">
        <f t="shared" si="0"/>
        <v>44310</v>
      </c>
      <c r="R6" s="3"/>
      <c r="S6" s="28">
        <f t="shared" si="1"/>
        <v>44367</v>
      </c>
      <c r="T6" s="28">
        <f t="shared" si="1"/>
        <v>44368</v>
      </c>
      <c r="U6" s="28">
        <f t="shared" si="1"/>
        <v>44369</v>
      </c>
      <c r="V6" s="28">
        <f t="shared" si="1"/>
        <v>44370</v>
      </c>
      <c r="W6" s="28">
        <f t="shared" si="1"/>
        <v>44371</v>
      </c>
      <c r="X6" s="28">
        <f t="shared" si="1"/>
        <v>44372</v>
      </c>
      <c r="Y6" s="28">
        <f t="shared" si="1"/>
        <v>44373</v>
      </c>
      <c r="Z6" s="5"/>
      <c r="AA6" s="5"/>
    </row>
    <row r="7" spans="1:27" s="6" customFormat="1" ht="9" customHeight="1" x14ac:dyDescent="0.2">
      <c r="A7" s="79"/>
      <c r="B7" s="79"/>
      <c r="C7" s="79"/>
      <c r="D7" s="79"/>
      <c r="E7" s="79"/>
      <c r="F7" s="79"/>
      <c r="G7" s="79"/>
      <c r="H7" s="79"/>
      <c r="I7" s="17"/>
      <c r="J7" s="17"/>
      <c r="K7" s="28">
        <f t="shared" si="0"/>
        <v>44311</v>
      </c>
      <c r="L7" s="28">
        <f t="shared" si="0"/>
        <v>44312</v>
      </c>
      <c r="M7" s="28">
        <f t="shared" si="0"/>
        <v>44313</v>
      </c>
      <c r="N7" s="28">
        <f t="shared" si="0"/>
        <v>44314</v>
      </c>
      <c r="O7" s="28">
        <f t="shared" si="0"/>
        <v>44315</v>
      </c>
      <c r="P7" s="28">
        <f t="shared" si="0"/>
        <v>44316</v>
      </c>
      <c r="Q7" s="28" t="str">
        <f t="shared" si="0"/>
        <v/>
      </c>
      <c r="R7" s="3"/>
      <c r="S7" s="28">
        <f t="shared" si="1"/>
        <v>44374</v>
      </c>
      <c r="T7" s="28">
        <f t="shared" si="1"/>
        <v>44375</v>
      </c>
      <c r="U7" s="28">
        <f t="shared" si="1"/>
        <v>44376</v>
      </c>
      <c r="V7" s="28">
        <f t="shared" si="1"/>
        <v>44377</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44311</v>
      </c>
      <c r="B9" s="81"/>
      <c r="C9" s="81">
        <f>C10</f>
        <v>44312</v>
      </c>
      <c r="D9" s="81"/>
      <c r="E9" s="81">
        <f>E10</f>
        <v>44313</v>
      </c>
      <c r="F9" s="81"/>
      <c r="G9" s="81">
        <f>G10</f>
        <v>44314</v>
      </c>
      <c r="H9" s="81"/>
      <c r="I9" s="81">
        <f>I10</f>
        <v>44315</v>
      </c>
      <c r="J9" s="81"/>
      <c r="K9" s="81">
        <f>K10</f>
        <v>44316</v>
      </c>
      <c r="L9" s="81"/>
      <c r="M9" s="81"/>
      <c r="N9" s="81"/>
      <c r="O9" s="81"/>
      <c r="P9" s="81"/>
      <c r="Q9" s="81"/>
      <c r="R9" s="81"/>
      <c r="S9" s="81">
        <f>S10</f>
        <v>44317</v>
      </c>
      <c r="T9" s="81"/>
      <c r="U9" s="81"/>
      <c r="V9" s="81"/>
      <c r="W9" s="81"/>
      <c r="X9" s="81"/>
      <c r="Y9" s="81"/>
      <c r="Z9" s="83"/>
    </row>
    <row r="10" spans="1:27" s="1" customFormat="1" ht="18" x14ac:dyDescent="0.2">
      <c r="A10" s="20">
        <f>$A$1-(WEEKDAY($A$1,1)-(start_day-1))-IF((WEEKDAY($A$1,1)-(start_day-1))&lt;=0,7,0)+1</f>
        <v>44311</v>
      </c>
      <c r="B10" s="21"/>
      <c r="C10" s="18">
        <f>A10+1</f>
        <v>44312</v>
      </c>
      <c r="D10" s="19"/>
      <c r="E10" s="18">
        <f>C10+1</f>
        <v>44313</v>
      </c>
      <c r="F10" s="19"/>
      <c r="G10" s="18">
        <f>E10+1</f>
        <v>44314</v>
      </c>
      <c r="H10" s="19"/>
      <c r="I10" s="18">
        <f>G10+1</f>
        <v>44315</v>
      </c>
      <c r="J10" s="19"/>
      <c r="K10" s="75">
        <f>I10+1</f>
        <v>44316</v>
      </c>
      <c r="L10" s="76"/>
      <c r="M10" s="77"/>
      <c r="N10" s="77"/>
      <c r="O10" s="77"/>
      <c r="P10" s="77"/>
      <c r="Q10" s="77"/>
      <c r="R10" s="78"/>
      <c r="S10" s="99">
        <f>K10+1</f>
        <v>44317</v>
      </c>
      <c r="T10" s="100"/>
      <c r="U10" s="101" t="s">
        <v>19</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189</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190</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191</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44318</v>
      </c>
      <c r="B16" s="21"/>
      <c r="C16" s="18">
        <f>A16+1</f>
        <v>44319</v>
      </c>
      <c r="D16" s="19"/>
      <c r="E16" s="18">
        <f>C16+1</f>
        <v>44320</v>
      </c>
      <c r="F16" s="19"/>
      <c r="G16" s="18">
        <f>E16+1</f>
        <v>44321</v>
      </c>
      <c r="H16" s="19"/>
      <c r="I16" s="18">
        <f>G16+1</f>
        <v>44322</v>
      </c>
      <c r="J16" s="19"/>
      <c r="K16" s="75">
        <f>I16+1</f>
        <v>44323</v>
      </c>
      <c r="L16" s="76"/>
      <c r="M16" s="77"/>
      <c r="N16" s="77"/>
      <c r="O16" s="77"/>
      <c r="P16" s="77"/>
      <c r="Q16" s="77"/>
      <c r="R16" s="78"/>
      <c r="S16" s="99">
        <f>K16+1</f>
        <v>44324</v>
      </c>
      <c r="T16" s="100"/>
      <c r="U16" s="101" t="s">
        <v>15</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193</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57</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192</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44325</v>
      </c>
      <c r="B22" s="21"/>
      <c r="C22" s="18">
        <f>A22+1</f>
        <v>44326</v>
      </c>
      <c r="D22" s="19"/>
      <c r="E22" s="18">
        <f>C22+1</f>
        <v>44327</v>
      </c>
      <c r="F22" s="19"/>
      <c r="G22" s="18">
        <f>E22+1</f>
        <v>44328</v>
      </c>
      <c r="H22" s="19"/>
      <c r="I22" s="18">
        <f>G22+1</f>
        <v>44329</v>
      </c>
      <c r="J22" s="19"/>
      <c r="K22" s="75">
        <f>I22+1</f>
        <v>44330</v>
      </c>
      <c r="L22" s="76"/>
      <c r="M22" s="77"/>
      <c r="N22" s="77"/>
      <c r="O22" s="77"/>
      <c r="P22" s="77"/>
      <c r="Q22" s="77"/>
      <c r="R22" s="78"/>
      <c r="S22" s="99">
        <f>K22+1</f>
        <v>44331</v>
      </c>
      <c r="T22" s="100"/>
      <c r="U22" s="101" t="s">
        <v>15</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194</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199</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44332</v>
      </c>
      <c r="B28" s="21"/>
      <c r="C28" s="18">
        <f>A28+1</f>
        <v>44333</v>
      </c>
      <c r="D28" s="19"/>
      <c r="E28" s="18">
        <f>C28+1</f>
        <v>44334</v>
      </c>
      <c r="F28" s="19"/>
      <c r="G28" s="18">
        <f>E28+1</f>
        <v>44335</v>
      </c>
      <c r="H28" s="19"/>
      <c r="I28" s="18">
        <f>G28+1</f>
        <v>44336</v>
      </c>
      <c r="J28" s="19"/>
      <c r="K28" s="75">
        <f>I28+1</f>
        <v>44337</v>
      </c>
      <c r="L28" s="76"/>
      <c r="M28" s="77"/>
      <c r="N28" s="77"/>
      <c r="O28" s="77"/>
      <c r="P28" s="77"/>
      <c r="Q28" s="77"/>
      <c r="R28" s="78"/>
      <c r="S28" s="99">
        <f>K28+1</f>
        <v>44338</v>
      </c>
      <c r="T28" s="100"/>
      <c r="U28" s="101" t="s">
        <v>19</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195</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196</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197</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198</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44339</v>
      </c>
      <c r="B34" s="21"/>
      <c r="C34" s="18">
        <f>A34+1</f>
        <v>44340</v>
      </c>
      <c r="D34" s="19"/>
      <c r="E34" s="18">
        <f>C34+1</f>
        <v>44341</v>
      </c>
      <c r="F34" s="19"/>
      <c r="G34" s="18">
        <f>E34+1</f>
        <v>44342</v>
      </c>
      <c r="H34" s="19"/>
      <c r="I34" s="18">
        <f>G34+1</f>
        <v>44343</v>
      </c>
      <c r="J34" s="19"/>
      <c r="K34" s="75">
        <f>I34+1</f>
        <v>44344</v>
      </c>
      <c r="L34" s="76"/>
      <c r="M34" s="77"/>
      <c r="N34" s="77"/>
      <c r="O34" s="77"/>
      <c r="P34" s="77"/>
      <c r="Q34" s="77"/>
      <c r="R34" s="78"/>
      <c r="S34" s="99">
        <f>K34+1</f>
        <v>44345</v>
      </c>
      <c r="T34" s="100"/>
      <c r="U34" s="101" t="s">
        <v>19</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200</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89</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90</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t="s">
        <v>201</v>
      </c>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44346</v>
      </c>
      <c r="B40" s="21"/>
      <c r="C40" s="18">
        <f>A40+1</f>
        <v>44347</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activeCell="AB39" sqref="AB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DATE(יולי!AD18,יולי!AD20+11,1)</f>
        <v>44348</v>
      </c>
      <c r="B1" s="79"/>
      <c r="C1" s="79"/>
      <c r="D1" s="79"/>
      <c r="E1" s="79"/>
      <c r="F1" s="79"/>
      <c r="G1" s="79"/>
      <c r="H1" s="79"/>
      <c r="I1" s="17"/>
      <c r="J1" s="17"/>
      <c r="K1" s="82">
        <f>DATE(YEAR(A1),MONTH(A1)-1,1)</f>
        <v>44317</v>
      </c>
      <c r="L1" s="82"/>
      <c r="M1" s="82"/>
      <c r="N1" s="82"/>
      <c r="O1" s="82"/>
      <c r="P1" s="82"/>
      <c r="Q1" s="82"/>
      <c r="R1" s="3"/>
      <c r="S1" s="82">
        <f>DATE(YEAR(A1),MONTH(A1)+1,1)</f>
        <v>44378</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t="str">
        <f t="shared" si="0"/>
        <v/>
      </c>
      <c r="Q3" s="28">
        <f t="shared" si="0"/>
        <v>44317</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44378</v>
      </c>
      <c r="X3" s="28">
        <f t="shared" si="1"/>
        <v>44379</v>
      </c>
      <c r="Y3" s="28">
        <f t="shared" si="1"/>
        <v>44380</v>
      </c>
      <c r="Z3" s="5"/>
      <c r="AA3" s="5"/>
    </row>
    <row r="4" spans="1:27" s="6" customFormat="1" ht="9" customHeight="1" x14ac:dyDescent="0.2">
      <c r="A4" s="79"/>
      <c r="B4" s="79"/>
      <c r="C4" s="79"/>
      <c r="D4" s="79"/>
      <c r="E4" s="79"/>
      <c r="F4" s="79"/>
      <c r="G4" s="79"/>
      <c r="H4" s="79"/>
      <c r="I4" s="17"/>
      <c r="J4" s="17"/>
      <c r="K4" s="28">
        <f t="shared" si="0"/>
        <v>44318</v>
      </c>
      <c r="L4" s="28">
        <f t="shared" si="0"/>
        <v>44319</v>
      </c>
      <c r="M4" s="28">
        <f t="shared" si="0"/>
        <v>44320</v>
      </c>
      <c r="N4" s="28">
        <f t="shared" si="0"/>
        <v>44321</v>
      </c>
      <c r="O4" s="28">
        <f t="shared" si="0"/>
        <v>44322</v>
      </c>
      <c r="P4" s="28">
        <f t="shared" si="0"/>
        <v>44323</v>
      </c>
      <c r="Q4" s="28">
        <f t="shared" si="0"/>
        <v>44324</v>
      </c>
      <c r="R4" s="3"/>
      <c r="S4" s="28">
        <f t="shared" si="1"/>
        <v>44381</v>
      </c>
      <c r="T4" s="28">
        <f t="shared" si="1"/>
        <v>44382</v>
      </c>
      <c r="U4" s="28">
        <f t="shared" si="1"/>
        <v>44383</v>
      </c>
      <c r="V4" s="28">
        <f t="shared" si="1"/>
        <v>44384</v>
      </c>
      <c r="W4" s="28">
        <f t="shared" si="1"/>
        <v>44385</v>
      </c>
      <c r="X4" s="28">
        <f t="shared" si="1"/>
        <v>44386</v>
      </c>
      <c r="Y4" s="28">
        <f t="shared" si="1"/>
        <v>44387</v>
      </c>
      <c r="Z4" s="5"/>
      <c r="AA4" s="5"/>
    </row>
    <row r="5" spans="1:27" s="6" customFormat="1" ht="9" customHeight="1" x14ac:dyDescent="0.2">
      <c r="A5" s="79"/>
      <c r="B5" s="79"/>
      <c r="C5" s="79"/>
      <c r="D5" s="79"/>
      <c r="E5" s="79"/>
      <c r="F5" s="79"/>
      <c r="G5" s="79"/>
      <c r="H5" s="79"/>
      <c r="I5" s="17"/>
      <c r="J5" s="17"/>
      <c r="K5" s="28">
        <f t="shared" si="0"/>
        <v>44325</v>
      </c>
      <c r="L5" s="28">
        <f t="shared" si="0"/>
        <v>44326</v>
      </c>
      <c r="M5" s="28">
        <f t="shared" si="0"/>
        <v>44327</v>
      </c>
      <c r="N5" s="28">
        <f t="shared" si="0"/>
        <v>44328</v>
      </c>
      <c r="O5" s="28">
        <f t="shared" si="0"/>
        <v>44329</v>
      </c>
      <c r="P5" s="28">
        <f t="shared" si="0"/>
        <v>44330</v>
      </c>
      <c r="Q5" s="28">
        <f t="shared" si="0"/>
        <v>44331</v>
      </c>
      <c r="R5" s="3"/>
      <c r="S5" s="28">
        <f t="shared" si="1"/>
        <v>44388</v>
      </c>
      <c r="T5" s="28">
        <f t="shared" si="1"/>
        <v>44389</v>
      </c>
      <c r="U5" s="28">
        <f t="shared" si="1"/>
        <v>44390</v>
      </c>
      <c r="V5" s="28">
        <f t="shared" si="1"/>
        <v>44391</v>
      </c>
      <c r="W5" s="28">
        <f t="shared" si="1"/>
        <v>44392</v>
      </c>
      <c r="X5" s="28">
        <f t="shared" si="1"/>
        <v>44393</v>
      </c>
      <c r="Y5" s="28">
        <f t="shared" si="1"/>
        <v>44394</v>
      </c>
      <c r="Z5" s="5"/>
      <c r="AA5" s="5"/>
    </row>
    <row r="6" spans="1:27" s="6" customFormat="1" ht="9" customHeight="1" x14ac:dyDescent="0.2">
      <c r="A6" s="79"/>
      <c r="B6" s="79"/>
      <c r="C6" s="79"/>
      <c r="D6" s="79"/>
      <c r="E6" s="79"/>
      <c r="F6" s="79"/>
      <c r="G6" s="79"/>
      <c r="H6" s="79"/>
      <c r="I6" s="17"/>
      <c r="J6" s="17"/>
      <c r="K6" s="28">
        <f t="shared" si="0"/>
        <v>44332</v>
      </c>
      <c r="L6" s="28">
        <f t="shared" si="0"/>
        <v>44333</v>
      </c>
      <c r="M6" s="28">
        <f t="shared" si="0"/>
        <v>44334</v>
      </c>
      <c r="N6" s="28">
        <f t="shared" si="0"/>
        <v>44335</v>
      </c>
      <c r="O6" s="28">
        <f t="shared" si="0"/>
        <v>44336</v>
      </c>
      <c r="P6" s="28">
        <f t="shared" si="0"/>
        <v>44337</v>
      </c>
      <c r="Q6" s="28">
        <f t="shared" si="0"/>
        <v>44338</v>
      </c>
      <c r="R6" s="3"/>
      <c r="S6" s="28">
        <f t="shared" si="1"/>
        <v>44395</v>
      </c>
      <c r="T6" s="28">
        <f t="shared" si="1"/>
        <v>44396</v>
      </c>
      <c r="U6" s="28">
        <f t="shared" si="1"/>
        <v>44397</v>
      </c>
      <c r="V6" s="28">
        <f t="shared" si="1"/>
        <v>44398</v>
      </c>
      <c r="W6" s="28">
        <f t="shared" si="1"/>
        <v>44399</v>
      </c>
      <c r="X6" s="28">
        <f t="shared" si="1"/>
        <v>44400</v>
      </c>
      <c r="Y6" s="28">
        <f t="shared" si="1"/>
        <v>44401</v>
      </c>
      <c r="Z6" s="5"/>
      <c r="AA6" s="5"/>
    </row>
    <row r="7" spans="1:27" s="6" customFormat="1" ht="9" customHeight="1" x14ac:dyDescent="0.2">
      <c r="A7" s="79"/>
      <c r="B7" s="79"/>
      <c r="C7" s="79"/>
      <c r="D7" s="79"/>
      <c r="E7" s="79"/>
      <c r="F7" s="79"/>
      <c r="G7" s="79"/>
      <c r="H7" s="79"/>
      <c r="I7" s="17"/>
      <c r="J7" s="17"/>
      <c r="K7" s="28">
        <f t="shared" si="0"/>
        <v>44339</v>
      </c>
      <c r="L7" s="28">
        <f t="shared" si="0"/>
        <v>44340</v>
      </c>
      <c r="M7" s="28">
        <f t="shared" si="0"/>
        <v>44341</v>
      </c>
      <c r="N7" s="28">
        <f t="shared" si="0"/>
        <v>44342</v>
      </c>
      <c r="O7" s="28">
        <f t="shared" si="0"/>
        <v>44343</v>
      </c>
      <c r="P7" s="28">
        <f t="shared" si="0"/>
        <v>44344</v>
      </c>
      <c r="Q7" s="28">
        <f t="shared" si="0"/>
        <v>44345</v>
      </c>
      <c r="R7" s="3"/>
      <c r="S7" s="28">
        <f t="shared" si="1"/>
        <v>44402</v>
      </c>
      <c r="T7" s="28">
        <f t="shared" si="1"/>
        <v>44403</v>
      </c>
      <c r="U7" s="28">
        <f t="shared" si="1"/>
        <v>44404</v>
      </c>
      <c r="V7" s="28">
        <f t="shared" si="1"/>
        <v>44405</v>
      </c>
      <c r="W7" s="28">
        <f t="shared" si="1"/>
        <v>44406</v>
      </c>
      <c r="X7" s="28">
        <f t="shared" si="1"/>
        <v>44407</v>
      </c>
      <c r="Y7" s="28">
        <f t="shared" si="1"/>
        <v>44408</v>
      </c>
      <c r="Z7" s="5"/>
      <c r="AA7" s="5"/>
    </row>
    <row r="8" spans="1:27" s="7" customFormat="1" ht="9" customHeight="1" x14ac:dyDescent="0.2">
      <c r="A8" s="32"/>
      <c r="B8" s="32"/>
      <c r="C8" s="32"/>
      <c r="D8" s="32"/>
      <c r="E8" s="32"/>
      <c r="F8" s="32"/>
      <c r="G8" s="32"/>
      <c r="H8" s="32"/>
      <c r="I8" s="31"/>
      <c r="J8" s="31"/>
      <c r="K8" s="28">
        <f t="shared" si="0"/>
        <v>44346</v>
      </c>
      <c r="L8" s="28">
        <f t="shared" si="0"/>
        <v>44347</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44346</v>
      </c>
      <c r="B9" s="81"/>
      <c r="C9" s="81">
        <f>C10</f>
        <v>44347</v>
      </c>
      <c r="D9" s="81"/>
      <c r="E9" s="81">
        <f>E10</f>
        <v>44348</v>
      </c>
      <c r="F9" s="81"/>
      <c r="G9" s="81">
        <f>G10</f>
        <v>44349</v>
      </c>
      <c r="H9" s="81"/>
      <c r="I9" s="81">
        <f>I10</f>
        <v>44350</v>
      </c>
      <c r="J9" s="81"/>
      <c r="K9" s="81">
        <f>K10</f>
        <v>44351</v>
      </c>
      <c r="L9" s="81"/>
      <c r="M9" s="81"/>
      <c r="N9" s="81"/>
      <c r="O9" s="81"/>
      <c r="P9" s="81"/>
      <c r="Q9" s="81"/>
      <c r="R9" s="81"/>
      <c r="S9" s="81">
        <f>S10</f>
        <v>44352</v>
      </c>
      <c r="T9" s="81"/>
      <c r="U9" s="81"/>
      <c r="V9" s="81"/>
      <c r="W9" s="81"/>
      <c r="X9" s="81"/>
      <c r="Y9" s="81"/>
      <c r="Z9" s="83"/>
    </row>
    <row r="10" spans="1:27" s="1" customFormat="1" ht="18" x14ac:dyDescent="0.2">
      <c r="A10" s="20">
        <f>$A$1-(WEEKDAY($A$1,1)-(start_day-1))-IF((WEEKDAY($A$1,1)-(start_day-1))&lt;=0,7,0)+1</f>
        <v>44346</v>
      </c>
      <c r="B10" s="21"/>
      <c r="C10" s="18">
        <f>A10+1</f>
        <v>44347</v>
      </c>
      <c r="D10" s="19"/>
      <c r="E10" s="18">
        <f>C10+1</f>
        <v>44348</v>
      </c>
      <c r="F10" s="19"/>
      <c r="G10" s="18">
        <f>E10+1</f>
        <v>44349</v>
      </c>
      <c r="H10" s="19"/>
      <c r="I10" s="18">
        <f>G10+1</f>
        <v>44350</v>
      </c>
      <c r="J10" s="19"/>
      <c r="K10" s="75">
        <f>I10+1</f>
        <v>44351</v>
      </c>
      <c r="L10" s="76"/>
      <c r="M10" s="77"/>
      <c r="N10" s="77"/>
      <c r="O10" s="77"/>
      <c r="P10" s="77"/>
      <c r="Q10" s="77"/>
      <c r="R10" s="78"/>
      <c r="S10" s="99">
        <f>K10+1</f>
        <v>44352</v>
      </c>
      <c r="T10" s="100"/>
      <c r="U10" s="101" t="s">
        <v>202</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203</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204</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208</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44353</v>
      </c>
      <c r="B16" s="21"/>
      <c r="C16" s="18">
        <f>A16+1</f>
        <v>44354</v>
      </c>
      <c r="D16" s="19"/>
      <c r="E16" s="18">
        <f>C16+1</f>
        <v>44355</v>
      </c>
      <c r="F16" s="19"/>
      <c r="G16" s="18">
        <f>E16+1</f>
        <v>44356</v>
      </c>
      <c r="H16" s="19"/>
      <c r="I16" s="18">
        <f>G16+1</f>
        <v>44357</v>
      </c>
      <c r="J16" s="19"/>
      <c r="K16" s="75">
        <f>I16+1</f>
        <v>44358</v>
      </c>
      <c r="L16" s="76"/>
      <c r="M16" s="77"/>
      <c r="N16" s="77"/>
      <c r="O16" s="77"/>
      <c r="P16" s="77"/>
      <c r="Q16" s="77"/>
      <c r="R16" s="78"/>
      <c r="S16" s="99">
        <f>K16+1</f>
        <v>44359</v>
      </c>
      <c r="T16" s="100"/>
      <c r="U16" s="101" t="s">
        <v>209</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210</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211</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212</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44360</v>
      </c>
      <c r="B22" s="21"/>
      <c r="C22" s="18">
        <f>A22+1</f>
        <v>44361</v>
      </c>
      <c r="D22" s="19"/>
      <c r="E22" s="18">
        <f>C22+1</f>
        <v>44362</v>
      </c>
      <c r="F22" s="19"/>
      <c r="G22" s="18">
        <f>E22+1</f>
        <v>44363</v>
      </c>
      <c r="H22" s="19"/>
      <c r="I22" s="18">
        <f>G22+1</f>
        <v>44364</v>
      </c>
      <c r="J22" s="19"/>
      <c r="K22" s="75">
        <f>I22+1</f>
        <v>44365</v>
      </c>
      <c r="L22" s="76"/>
      <c r="M22" s="77"/>
      <c r="N22" s="77"/>
      <c r="O22" s="77"/>
      <c r="P22" s="77"/>
      <c r="Q22" s="77"/>
      <c r="R22" s="78"/>
      <c r="S22" s="99">
        <f>K22+1</f>
        <v>44366</v>
      </c>
      <c r="T22" s="100"/>
      <c r="U22" s="101" t="s">
        <v>198</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213</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214</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142</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t="s">
        <v>215</v>
      </c>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44367</v>
      </c>
      <c r="B28" s="21"/>
      <c r="C28" s="18">
        <f>A28+1</f>
        <v>44368</v>
      </c>
      <c r="D28" s="19"/>
      <c r="E28" s="18">
        <f>C28+1</f>
        <v>44369</v>
      </c>
      <c r="F28" s="19"/>
      <c r="G28" s="18">
        <f>E28+1</f>
        <v>44370</v>
      </c>
      <c r="H28" s="19"/>
      <c r="I28" s="18">
        <f>G28+1</f>
        <v>44371</v>
      </c>
      <c r="J28" s="19"/>
      <c r="K28" s="75">
        <f>I28+1</f>
        <v>44372</v>
      </c>
      <c r="L28" s="76"/>
      <c r="M28" s="77"/>
      <c r="N28" s="77"/>
      <c r="O28" s="77"/>
      <c r="P28" s="77"/>
      <c r="Q28" s="77"/>
      <c r="R28" s="78"/>
      <c r="S28" s="99">
        <f>K28+1</f>
        <v>44373</v>
      </c>
      <c r="T28" s="100"/>
      <c r="U28" s="101" t="s">
        <v>202</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216</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219</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220</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44374</v>
      </c>
      <c r="B34" s="21"/>
      <c r="C34" s="18">
        <f>A34+1</f>
        <v>44375</v>
      </c>
      <c r="D34" s="19"/>
      <c r="E34" s="18">
        <f>C34+1</f>
        <v>44376</v>
      </c>
      <c r="F34" s="19"/>
      <c r="G34" s="18">
        <f>E34+1</f>
        <v>44377</v>
      </c>
      <c r="H34" s="19"/>
      <c r="I34" s="18">
        <f>G34+1</f>
        <v>44378</v>
      </c>
      <c r="J34" s="19"/>
      <c r="K34" s="75">
        <f>I34+1</f>
        <v>44379</v>
      </c>
      <c r="L34" s="76"/>
      <c r="M34" s="77"/>
      <c r="N34" s="77"/>
      <c r="O34" s="77"/>
      <c r="P34" s="77"/>
      <c r="Q34" s="77"/>
      <c r="R34" s="78"/>
      <c r="S34" s="99">
        <f>K34+1</f>
        <v>44380</v>
      </c>
      <c r="T34" s="100"/>
      <c r="U34" s="101" t="s">
        <v>202</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217</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218</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44381</v>
      </c>
      <c r="B40" s="21"/>
      <c r="C40" s="18">
        <f>A40+1</f>
        <v>44382</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rightToLeft="1" tabSelected="1" zoomScaleNormal="100" workbookViewId="0">
      <selection activeCell="D9" sqref="D9"/>
    </sheetView>
  </sheetViews>
  <sheetFormatPr defaultRowHeight="12.75" x14ac:dyDescent="0.2"/>
  <cols>
    <col min="1" max="1" width="2.85546875" style="37" customWidth="1"/>
    <col min="2" max="2" width="87.140625" style="44" customWidth="1"/>
    <col min="3" max="16384" width="9.140625" style="37"/>
  </cols>
  <sheetData>
    <row r="1" spans="2:4" ht="46.5" customHeight="1" x14ac:dyDescent="0.2">
      <c r="B1" s="47"/>
      <c r="D1" s="38"/>
    </row>
    <row r="2" spans="2:4" s="41" customFormat="1" ht="15.75" x14ac:dyDescent="0.2">
      <c r="B2" s="48"/>
      <c r="C2" s="39"/>
      <c r="D2" s="40"/>
    </row>
    <row r="3" spans="2:4" s="40" customFormat="1" ht="13.5" customHeight="1" x14ac:dyDescent="0.2">
      <c r="B3" s="49" t="s">
        <v>4</v>
      </c>
      <c r="C3" s="42"/>
    </row>
    <row r="4" spans="2:4" ht="40.5" customHeight="1" x14ac:dyDescent="0.2">
      <c r="B4" s="47"/>
    </row>
    <row r="5" spans="2:4" s="43" customFormat="1" ht="25.5" x14ac:dyDescent="0.35">
      <c r="B5" s="50" t="s">
        <v>222</v>
      </c>
    </row>
    <row r="6" spans="2:4" ht="71.25" x14ac:dyDescent="0.2">
      <c r="B6" s="52" t="s">
        <v>223</v>
      </c>
    </row>
    <row r="7" spans="2:4" ht="20.25" x14ac:dyDescent="0.2">
      <c r="B7" s="50" t="s">
        <v>224</v>
      </c>
    </row>
    <row r="8" spans="2:4" s="43" customFormat="1" ht="28.5" x14ac:dyDescent="0.35">
      <c r="B8" s="52" t="s">
        <v>225</v>
      </c>
    </row>
    <row r="9" spans="2:4" ht="14.25" x14ac:dyDescent="0.2">
      <c r="B9" s="51"/>
    </row>
    <row r="10" spans="2:4" ht="14.25" x14ac:dyDescent="0.2">
      <c r="B10" s="53"/>
    </row>
    <row r="11" spans="2:4" ht="14.25" x14ac:dyDescent="0.2">
      <c r="B11" s="52"/>
    </row>
    <row r="12" spans="2:4" s="43" customFormat="1" ht="25.5" x14ac:dyDescent="0.35">
      <c r="B12" s="50"/>
    </row>
    <row r="13" spans="2:4" ht="14.25" x14ac:dyDescent="0.2">
      <c r="B13" s="51"/>
    </row>
    <row r="14" spans="2:4" ht="14.25" x14ac:dyDescent="0.2">
      <c r="B14" s="52"/>
    </row>
    <row r="15" spans="2:4" x14ac:dyDescent="0.2">
      <c r="B15" s="37"/>
    </row>
  </sheetData>
  <hyperlinks>
    <hyperlink ref="B3" r:id="rId1" xr:uid="{00000000-0004-0000-0C00-000002000000}"/>
  </hyperlinks>
  <pageMargins left="0.5" right="0.5" top="0.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activeCell="AE34" sqref="AE3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DATE(יולי!AD18,יולי!AD20+1,1)</f>
        <v>44044</v>
      </c>
      <c r="B1" s="79"/>
      <c r="C1" s="79"/>
      <c r="D1" s="79"/>
      <c r="E1" s="79"/>
      <c r="F1" s="79"/>
      <c r="G1" s="79"/>
      <c r="H1" s="79"/>
      <c r="I1" s="17"/>
      <c r="J1" s="17"/>
      <c r="K1" s="82">
        <f>DATE(YEAR(A1),MONTH(A1)-1,1)</f>
        <v>44013</v>
      </c>
      <c r="L1" s="82"/>
      <c r="M1" s="82"/>
      <c r="N1" s="82"/>
      <c r="O1" s="82"/>
      <c r="P1" s="82"/>
      <c r="Q1" s="82"/>
      <c r="R1" s="3"/>
      <c r="S1" s="82">
        <f>DATE(YEAR(A1),MONTH(A1)+1,1)</f>
        <v>44075</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f t="shared" si="0"/>
        <v>44013</v>
      </c>
      <c r="O3" s="28">
        <f t="shared" si="0"/>
        <v>44014</v>
      </c>
      <c r="P3" s="28">
        <f t="shared" si="0"/>
        <v>44015</v>
      </c>
      <c r="Q3" s="28">
        <f t="shared" si="0"/>
        <v>44016</v>
      </c>
      <c r="R3" s="3"/>
      <c r="S3" s="28" t="str">
        <f t="shared" ref="S3:Y8" si="1">IF(MONTH($S$1)&lt;&gt;MONTH($S$1-(WEEKDAY($S$1,1)-(start_day-1))-IF((WEEKDAY($S$1,1)-(start_day-1))&lt;=0,7,0)+(ROW(S3)-ROW($S$3))*7+(COLUMN(S3)-COLUMN($S$3)+1)),"",$S$1-(WEEKDAY($S$1,1)-(start_day-1))-IF((WEEKDAY($S$1,1)-(start_day-1))&lt;=0,7,0)+(ROW(S3)-ROW($S$3))*7+(COLUMN(S3)-COLUMN($S$3)+1))</f>
        <v/>
      </c>
      <c r="T3" s="28" t="str">
        <f t="shared" si="1"/>
        <v/>
      </c>
      <c r="U3" s="28">
        <f t="shared" si="1"/>
        <v>44075</v>
      </c>
      <c r="V3" s="28">
        <f t="shared" si="1"/>
        <v>44076</v>
      </c>
      <c r="W3" s="28">
        <f t="shared" si="1"/>
        <v>44077</v>
      </c>
      <c r="X3" s="28">
        <f t="shared" si="1"/>
        <v>44078</v>
      </c>
      <c r="Y3" s="28">
        <f t="shared" si="1"/>
        <v>44079</v>
      </c>
      <c r="Z3" s="5"/>
      <c r="AA3" s="5"/>
    </row>
    <row r="4" spans="1:27" s="6" customFormat="1" ht="9" customHeight="1" x14ac:dyDescent="0.2">
      <c r="A4" s="79"/>
      <c r="B4" s="79"/>
      <c r="C4" s="79"/>
      <c r="D4" s="79"/>
      <c r="E4" s="79"/>
      <c r="F4" s="79"/>
      <c r="G4" s="79"/>
      <c r="H4" s="79"/>
      <c r="I4" s="17"/>
      <c r="J4" s="17"/>
      <c r="K4" s="28">
        <f t="shared" si="0"/>
        <v>44017</v>
      </c>
      <c r="L4" s="28">
        <f t="shared" si="0"/>
        <v>44018</v>
      </c>
      <c r="M4" s="28">
        <f t="shared" si="0"/>
        <v>44019</v>
      </c>
      <c r="N4" s="28">
        <f t="shared" si="0"/>
        <v>44020</v>
      </c>
      <c r="O4" s="28">
        <f t="shared" si="0"/>
        <v>44021</v>
      </c>
      <c r="P4" s="28">
        <f t="shared" si="0"/>
        <v>44022</v>
      </c>
      <c r="Q4" s="28">
        <f t="shared" si="0"/>
        <v>44023</v>
      </c>
      <c r="R4" s="3"/>
      <c r="S4" s="28">
        <f t="shared" si="1"/>
        <v>44080</v>
      </c>
      <c r="T4" s="28">
        <f t="shared" si="1"/>
        <v>44081</v>
      </c>
      <c r="U4" s="28">
        <f t="shared" si="1"/>
        <v>44082</v>
      </c>
      <c r="V4" s="28">
        <f t="shared" si="1"/>
        <v>44083</v>
      </c>
      <c r="W4" s="28">
        <f t="shared" si="1"/>
        <v>44084</v>
      </c>
      <c r="X4" s="28">
        <f t="shared" si="1"/>
        <v>44085</v>
      </c>
      <c r="Y4" s="28">
        <f t="shared" si="1"/>
        <v>44086</v>
      </c>
      <c r="Z4" s="5"/>
      <c r="AA4" s="5"/>
    </row>
    <row r="5" spans="1:27" s="6" customFormat="1" ht="9" customHeight="1" x14ac:dyDescent="0.2">
      <c r="A5" s="79"/>
      <c r="B5" s="79"/>
      <c r="C5" s="79"/>
      <c r="D5" s="79"/>
      <c r="E5" s="79"/>
      <c r="F5" s="79"/>
      <c r="G5" s="79"/>
      <c r="H5" s="79"/>
      <c r="I5" s="17"/>
      <c r="J5" s="17"/>
      <c r="K5" s="28">
        <f t="shared" si="0"/>
        <v>44024</v>
      </c>
      <c r="L5" s="28">
        <f t="shared" si="0"/>
        <v>44025</v>
      </c>
      <c r="M5" s="28">
        <f t="shared" si="0"/>
        <v>44026</v>
      </c>
      <c r="N5" s="28">
        <f t="shared" si="0"/>
        <v>44027</v>
      </c>
      <c r="O5" s="28">
        <f t="shared" si="0"/>
        <v>44028</v>
      </c>
      <c r="P5" s="28">
        <f t="shared" si="0"/>
        <v>44029</v>
      </c>
      <c r="Q5" s="28">
        <f t="shared" si="0"/>
        <v>44030</v>
      </c>
      <c r="R5" s="3"/>
      <c r="S5" s="28">
        <f t="shared" si="1"/>
        <v>44087</v>
      </c>
      <c r="T5" s="28">
        <f t="shared" si="1"/>
        <v>44088</v>
      </c>
      <c r="U5" s="28">
        <f t="shared" si="1"/>
        <v>44089</v>
      </c>
      <c r="V5" s="28">
        <f t="shared" si="1"/>
        <v>44090</v>
      </c>
      <c r="W5" s="28">
        <f t="shared" si="1"/>
        <v>44091</v>
      </c>
      <c r="X5" s="28">
        <f t="shared" si="1"/>
        <v>44092</v>
      </c>
      <c r="Y5" s="28">
        <f t="shared" si="1"/>
        <v>44093</v>
      </c>
      <c r="Z5" s="5"/>
      <c r="AA5" s="5"/>
    </row>
    <row r="6" spans="1:27" s="6" customFormat="1" ht="9" customHeight="1" x14ac:dyDescent="0.2">
      <c r="A6" s="79"/>
      <c r="B6" s="79"/>
      <c r="C6" s="79"/>
      <c r="D6" s="79"/>
      <c r="E6" s="79"/>
      <c r="F6" s="79"/>
      <c r="G6" s="79"/>
      <c r="H6" s="79"/>
      <c r="I6" s="17"/>
      <c r="J6" s="17"/>
      <c r="K6" s="28">
        <f t="shared" si="0"/>
        <v>44031</v>
      </c>
      <c r="L6" s="28">
        <f t="shared" si="0"/>
        <v>44032</v>
      </c>
      <c r="M6" s="28">
        <f t="shared" si="0"/>
        <v>44033</v>
      </c>
      <c r="N6" s="28">
        <f t="shared" si="0"/>
        <v>44034</v>
      </c>
      <c r="O6" s="28">
        <f t="shared" si="0"/>
        <v>44035</v>
      </c>
      <c r="P6" s="28">
        <f t="shared" si="0"/>
        <v>44036</v>
      </c>
      <c r="Q6" s="28">
        <f t="shared" si="0"/>
        <v>44037</v>
      </c>
      <c r="R6" s="3"/>
      <c r="S6" s="28">
        <f t="shared" si="1"/>
        <v>44094</v>
      </c>
      <c r="T6" s="28">
        <f t="shared" si="1"/>
        <v>44095</v>
      </c>
      <c r="U6" s="28">
        <f t="shared" si="1"/>
        <v>44096</v>
      </c>
      <c r="V6" s="28">
        <f t="shared" si="1"/>
        <v>44097</v>
      </c>
      <c r="W6" s="28">
        <f t="shared" si="1"/>
        <v>44098</v>
      </c>
      <c r="X6" s="28">
        <f t="shared" si="1"/>
        <v>44099</v>
      </c>
      <c r="Y6" s="28">
        <f t="shared" si="1"/>
        <v>44100</v>
      </c>
      <c r="Z6" s="5"/>
      <c r="AA6" s="5"/>
    </row>
    <row r="7" spans="1:27" s="6" customFormat="1" ht="9" customHeight="1" x14ac:dyDescent="0.2">
      <c r="A7" s="79"/>
      <c r="B7" s="79"/>
      <c r="C7" s="79"/>
      <c r="D7" s="79"/>
      <c r="E7" s="79"/>
      <c r="F7" s="79"/>
      <c r="G7" s="79"/>
      <c r="H7" s="79"/>
      <c r="I7" s="17"/>
      <c r="J7" s="17"/>
      <c r="K7" s="28">
        <f t="shared" si="0"/>
        <v>44038</v>
      </c>
      <c r="L7" s="28">
        <f t="shared" si="0"/>
        <v>44039</v>
      </c>
      <c r="M7" s="28">
        <f t="shared" si="0"/>
        <v>44040</v>
      </c>
      <c r="N7" s="28">
        <f t="shared" si="0"/>
        <v>44041</v>
      </c>
      <c r="O7" s="28">
        <f t="shared" si="0"/>
        <v>44042</v>
      </c>
      <c r="P7" s="28">
        <f t="shared" si="0"/>
        <v>44043</v>
      </c>
      <c r="Q7" s="28" t="str">
        <f t="shared" si="0"/>
        <v/>
      </c>
      <c r="R7" s="3"/>
      <c r="S7" s="28">
        <f t="shared" si="1"/>
        <v>44101</v>
      </c>
      <c r="T7" s="28">
        <f t="shared" si="1"/>
        <v>44102</v>
      </c>
      <c r="U7" s="28">
        <f t="shared" si="1"/>
        <v>44103</v>
      </c>
      <c r="V7" s="28">
        <f t="shared" si="1"/>
        <v>44104</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44038</v>
      </c>
      <c r="B9" s="81"/>
      <c r="C9" s="81">
        <f>C10</f>
        <v>44039</v>
      </c>
      <c r="D9" s="81"/>
      <c r="E9" s="81">
        <f>E10</f>
        <v>44040</v>
      </c>
      <c r="F9" s="81"/>
      <c r="G9" s="81">
        <f>G10</f>
        <v>44041</v>
      </c>
      <c r="H9" s="81"/>
      <c r="I9" s="81">
        <f>I10</f>
        <v>44042</v>
      </c>
      <c r="J9" s="81"/>
      <c r="K9" s="81">
        <f>K10</f>
        <v>44043</v>
      </c>
      <c r="L9" s="81"/>
      <c r="M9" s="81"/>
      <c r="N9" s="81"/>
      <c r="O9" s="81"/>
      <c r="P9" s="81"/>
      <c r="Q9" s="81"/>
      <c r="R9" s="81"/>
      <c r="S9" s="81">
        <f>S10</f>
        <v>44044</v>
      </c>
      <c r="T9" s="81"/>
      <c r="U9" s="81"/>
      <c r="V9" s="81"/>
      <c r="W9" s="81"/>
      <c r="X9" s="81"/>
      <c r="Y9" s="81"/>
      <c r="Z9" s="83"/>
    </row>
    <row r="10" spans="1:27" s="1" customFormat="1" ht="18" x14ac:dyDescent="0.2">
      <c r="A10" s="20">
        <f>$A$1-(WEEKDAY($A$1,1)-(start_day-1))-IF((WEEKDAY($A$1,1)-(start_day-1))&lt;=0,7,0)+1</f>
        <v>44038</v>
      </c>
      <c r="B10" s="21"/>
      <c r="C10" s="18">
        <f>A10+1</f>
        <v>44039</v>
      </c>
      <c r="D10" s="19"/>
      <c r="E10" s="18">
        <f>C10+1</f>
        <v>44040</v>
      </c>
      <c r="F10" s="19"/>
      <c r="G10" s="18">
        <f>E10+1</f>
        <v>44041</v>
      </c>
      <c r="H10" s="19"/>
      <c r="I10" s="18">
        <f>G10+1</f>
        <v>44042</v>
      </c>
      <c r="J10" s="19"/>
      <c r="K10" s="75">
        <f>I10+1</f>
        <v>44043</v>
      </c>
      <c r="L10" s="76"/>
      <c r="M10" s="77"/>
      <c r="N10" s="77"/>
      <c r="O10" s="77"/>
      <c r="P10" s="77"/>
      <c r="Q10" s="77"/>
      <c r="R10" s="78"/>
      <c r="S10" s="99">
        <f>K10+1</f>
        <v>44044</v>
      </c>
      <c r="T10" s="100"/>
      <c r="U10" s="101" t="s">
        <v>35</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33</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34</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44045</v>
      </c>
      <c r="B16" s="21"/>
      <c r="C16" s="18">
        <f>A16+1</f>
        <v>44046</v>
      </c>
      <c r="D16" s="19"/>
      <c r="E16" s="18">
        <f>C16+1</f>
        <v>44047</v>
      </c>
      <c r="F16" s="19"/>
      <c r="G16" s="18">
        <f>E16+1</f>
        <v>44048</v>
      </c>
      <c r="H16" s="19"/>
      <c r="I16" s="18">
        <f>G16+1</f>
        <v>44049</v>
      </c>
      <c r="J16" s="19"/>
      <c r="K16" s="75">
        <f>I16+1</f>
        <v>44050</v>
      </c>
      <c r="L16" s="76"/>
      <c r="M16" s="77"/>
      <c r="N16" s="77"/>
      <c r="O16" s="77"/>
      <c r="P16" s="77"/>
      <c r="Q16" s="77"/>
      <c r="R16" s="78"/>
      <c r="S16" s="99">
        <f>K16+1</f>
        <v>44051</v>
      </c>
      <c r="T16" s="100"/>
      <c r="U16" s="103" t="s">
        <v>37</v>
      </c>
      <c r="V16" s="103"/>
      <c r="W16" s="103"/>
      <c r="X16" s="103"/>
      <c r="Y16" s="103"/>
      <c r="Z16" s="104"/>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38</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39</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40</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t="s">
        <v>42</v>
      </c>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44052</v>
      </c>
      <c r="B22" s="21"/>
      <c r="C22" s="18">
        <f>A22+1</f>
        <v>44053</v>
      </c>
      <c r="D22" s="19"/>
      <c r="E22" s="18">
        <f>C22+1</f>
        <v>44054</v>
      </c>
      <c r="F22" s="19"/>
      <c r="G22" s="18">
        <f>E22+1</f>
        <v>44055</v>
      </c>
      <c r="H22" s="19"/>
      <c r="I22" s="18">
        <f>G22+1</f>
        <v>44056</v>
      </c>
      <c r="J22" s="19"/>
      <c r="K22" s="75">
        <f>I22+1</f>
        <v>44057</v>
      </c>
      <c r="L22" s="76"/>
      <c r="M22" s="77"/>
      <c r="N22" s="77"/>
      <c r="O22" s="77"/>
      <c r="P22" s="77"/>
      <c r="Q22" s="77"/>
      <c r="R22" s="78"/>
      <c r="S22" s="99">
        <f>K22+1</f>
        <v>44058</v>
      </c>
      <c r="T22" s="100"/>
      <c r="U22" s="101" t="s">
        <v>46</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43</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44</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45</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t="s">
        <v>55</v>
      </c>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44059</v>
      </c>
      <c r="B28" s="21"/>
      <c r="C28" s="18">
        <f>A28+1</f>
        <v>44060</v>
      </c>
      <c r="D28" s="19"/>
      <c r="E28" s="18">
        <f>C28+1</f>
        <v>44061</v>
      </c>
      <c r="F28" s="19"/>
      <c r="G28" s="18">
        <f>E28+1</f>
        <v>44062</v>
      </c>
      <c r="H28" s="19"/>
      <c r="I28" s="18">
        <f>G28+1</f>
        <v>44063</v>
      </c>
      <c r="J28" s="19"/>
      <c r="K28" s="75">
        <f>I28+1</f>
        <v>44064</v>
      </c>
      <c r="L28" s="76"/>
      <c r="M28" s="77"/>
      <c r="N28" s="77"/>
      <c r="O28" s="77"/>
      <c r="P28" s="77"/>
      <c r="Q28" s="77"/>
      <c r="R28" s="78"/>
      <c r="S28" s="99">
        <f>K28+1</f>
        <v>44065</v>
      </c>
      <c r="T28" s="100"/>
      <c r="U28" s="101" t="s">
        <v>47</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48</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49</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21</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50</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44066</v>
      </c>
      <c r="B34" s="21"/>
      <c r="C34" s="18">
        <f>A34+1</f>
        <v>44067</v>
      </c>
      <c r="D34" s="19"/>
      <c r="E34" s="18">
        <f>C34+1</f>
        <v>44068</v>
      </c>
      <c r="F34" s="19"/>
      <c r="G34" s="18">
        <f>E34+1</f>
        <v>44069</v>
      </c>
      <c r="H34" s="19"/>
      <c r="I34" s="18">
        <f>G34+1</f>
        <v>44070</v>
      </c>
      <c r="J34" s="19"/>
      <c r="K34" s="75">
        <f>I34+1</f>
        <v>44071</v>
      </c>
      <c r="L34" s="76"/>
      <c r="M34" s="77"/>
      <c r="N34" s="77"/>
      <c r="O34" s="77"/>
      <c r="P34" s="77"/>
      <c r="Q34" s="77"/>
      <c r="R34" s="78"/>
      <c r="S34" s="99">
        <f>K34+1</f>
        <v>44072</v>
      </c>
      <c r="T34" s="100"/>
      <c r="U34" s="101" t="s">
        <v>51</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52</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53</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54</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t="s">
        <v>56</v>
      </c>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t="s">
        <v>57</v>
      </c>
      <c r="T39" s="94"/>
      <c r="U39" s="94"/>
      <c r="V39" s="94"/>
      <c r="W39" s="94"/>
      <c r="X39" s="94"/>
      <c r="Y39" s="94"/>
      <c r="Z39" s="95"/>
      <c r="AA39" s="10"/>
    </row>
    <row r="40" spans="1:27" ht="18" x14ac:dyDescent="0.2">
      <c r="A40" s="20">
        <f>S34+1</f>
        <v>44073</v>
      </c>
      <c r="B40" s="21"/>
      <c r="C40" s="18">
        <f>A40+1</f>
        <v>44074</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A16 C16 E16 G16 K16 S16 A22 C22 E22 G22 K22 S22 A28 C28 E28 G28 K28 S28 A34 C34 E34 G34 K34 S34 A40 C40">
    <cfRule type="expression" dxfId="49" priority="5">
      <formula>MONTH(A10)&lt;&gt;MONTH($A$1)</formula>
    </cfRule>
    <cfRule type="expression" dxfId="48" priority="6">
      <formula>OR(WEEKDAY(A10,1)=1,WEEKDAY(A10,1)=7)</formula>
    </cfRule>
  </conditionalFormatting>
  <conditionalFormatting sqref="I10 I16 I22 I28 I34">
    <cfRule type="expression" dxfId="47" priority="3">
      <formula>MONTH(I10)&lt;&gt;MONTH($A$1)</formula>
    </cfRule>
    <cfRule type="expression" dxfId="46" priority="4">
      <formula>OR(WEEKDAY(I10,1)=1,WEEKDAY(I10,1)=7)</formula>
    </cfRule>
  </conditionalFormatting>
  <conditionalFormatting sqref="S10">
    <cfRule type="expression" dxfId="45" priority="1">
      <formula>MONTH(S10)&lt;&gt;MONTH($A$1)</formula>
    </cfRule>
    <cfRule type="expression" dxfId="44" priority="2">
      <formula>OR(WEEKDAY(S10,1)=1,WEEKDAY(S10,1)=7)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activeCell="K15" sqref="K15:R15"/>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DATE(יולי!AD18,יולי!AD20+2,1)</f>
        <v>44075</v>
      </c>
      <c r="B1" s="79"/>
      <c r="C1" s="79"/>
      <c r="D1" s="79"/>
      <c r="E1" s="79"/>
      <c r="F1" s="79"/>
      <c r="G1" s="79"/>
      <c r="H1" s="79"/>
      <c r="I1" s="17"/>
      <c r="J1" s="17"/>
      <c r="K1" s="82">
        <f>DATE(YEAR(A1),MONTH(A1)-1,1)</f>
        <v>44044</v>
      </c>
      <c r="L1" s="82"/>
      <c r="M1" s="82"/>
      <c r="N1" s="82"/>
      <c r="O1" s="82"/>
      <c r="P1" s="82"/>
      <c r="Q1" s="82"/>
      <c r="R1" s="3"/>
      <c r="S1" s="82">
        <f>DATE(YEAR(A1),MONTH(A1)+1,1)</f>
        <v>44105</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t="str">
        <f t="shared" si="0"/>
        <v/>
      </c>
      <c r="Q3" s="28">
        <f t="shared" si="0"/>
        <v>44044</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44105</v>
      </c>
      <c r="X3" s="28">
        <f t="shared" si="1"/>
        <v>44106</v>
      </c>
      <c r="Y3" s="28">
        <f t="shared" si="1"/>
        <v>44107</v>
      </c>
      <c r="Z3" s="5"/>
      <c r="AA3" s="5"/>
    </row>
    <row r="4" spans="1:27" s="6" customFormat="1" ht="9" customHeight="1" x14ac:dyDescent="0.2">
      <c r="A4" s="79"/>
      <c r="B4" s="79"/>
      <c r="C4" s="79"/>
      <c r="D4" s="79"/>
      <c r="E4" s="79"/>
      <c r="F4" s="79"/>
      <c r="G4" s="79"/>
      <c r="H4" s="79"/>
      <c r="I4" s="17"/>
      <c r="J4" s="17"/>
      <c r="K4" s="28">
        <f t="shared" si="0"/>
        <v>44045</v>
      </c>
      <c r="L4" s="28">
        <f t="shared" si="0"/>
        <v>44046</v>
      </c>
      <c r="M4" s="28">
        <f t="shared" si="0"/>
        <v>44047</v>
      </c>
      <c r="N4" s="28">
        <f t="shared" si="0"/>
        <v>44048</v>
      </c>
      <c r="O4" s="28">
        <f t="shared" si="0"/>
        <v>44049</v>
      </c>
      <c r="P4" s="28">
        <f t="shared" si="0"/>
        <v>44050</v>
      </c>
      <c r="Q4" s="28">
        <f t="shared" si="0"/>
        <v>44051</v>
      </c>
      <c r="R4" s="3"/>
      <c r="S4" s="28">
        <f t="shared" si="1"/>
        <v>44108</v>
      </c>
      <c r="T4" s="28">
        <f t="shared" si="1"/>
        <v>44109</v>
      </c>
      <c r="U4" s="28">
        <f t="shared" si="1"/>
        <v>44110</v>
      </c>
      <c r="V4" s="28">
        <f t="shared" si="1"/>
        <v>44111</v>
      </c>
      <c r="W4" s="28">
        <f t="shared" si="1"/>
        <v>44112</v>
      </c>
      <c r="X4" s="28">
        <f t="shared" si="1"/>
        <v>44113</v>
      </c>
      <c r="Y4" s="28">
        <f t="shared" si="1"/>
        <v>44114</v>
      </c>
      <c r="Z4" s="5"/>
      <c r="AA4" s="5"/>
    </row>
    <row r="5" spans="1:27" s="6" customFormat="1" ht="9" customHeight="1" x14ac:dyDescent="0.2">
      <c r="A5" s="79"/>
      <c r="B5" s="79"/>
      <c r="C5" s="79"/>
      <c r="D5" s="79"/>
      <c r="E5" s="79"/>
      <c r="F5" s="79"/>
      <c r="G5" s="79"/>
      <c r="H5" s="79"/>
      <c r="I5" s="17"/>
      <c r="J5" s="17"/>
      <c r="K5" s="28">
        <f t="shared" si="0"/>
        <v>44052</v>
      </c>
      <c r="L5" s="28">
        <f t="shared" si="0"/>
        <v>44053</v>
      </c>
      <c r="M5" s="28">
        <f t="shared" si="0"/>
        <v>44054</v>
      </c>
      <c r="N5" s="28">
        <f t="shared" si="0"/>
        <v>44055</v>
      </c>
      <c r="O5" s="28">
        <f t="shared" si="0"/>
        <v>44056</v>
      </c>
      <c r="P5" s="28">
        <f t="shared" si="0"/>
        <v>44057</v>
      </c>
      <c r="Q5" s="28">
        <f t="shared" si="0"/>
        <v>44058</v>
      </c>
      <c r="R5" s="3"/>
      <c r="S5" s="28">
        <f t="shared" si="1"/>
        <v>44115</v>
      </c>
      <c r="T5" s="28">
        <f t="shared" si="1"/>
        <v>44116</v>
      </c>
      <c r="U5" s="28">
        <f t="shared" si="1"/>
        <v>44117</v>
      </c>
      <c r="V5" s="28">
        <f t="shared" si="1"/>
        <v>44118</v>
      </c>
      <c r="W5" s="28">
        <f t="shared" si="1"/>
        <v>44119</v>
      </c>
      <c r="X5" s="28">
        <f t="shared" si="1"/>
        <v>44120</v>
      </c>
      <c r="Y5" s="28">
        <f t="shared" si="1"/>
        <v>44121</v>
      </c>
      <c r="Z5" s="5"/>
      <c r="AA5" s="5"/>
    </row>
    <row r="6" spans="1:27" s="6" customFormat="1" ht="9" customHeight="1" x14ac:dyDescent="0.2">
      <c r="A6" s="79"/>
      <c r="B6" s="79"/>
      <c r="C6" s="79"/>
      <c r="D6" s="79"/>
      <c r="E6" s="79"/>
      <c r="F6" s="79"/>
      <c r="G6" s="79"/>
      <c r="H6" s="79"/>
      <c r="I6" s="17"/>
      <c r="J6" s="17"/>
      <c r="K6" s="28">
        <f t="shared" si="0"/>
        <v>44059</v>
      </c>
      <c r="L6" s="28">
        <f t="shared" si="0"/>
        <v>44060</v>
      </c>
      <c r="M6" s="28">
        <f t="shared" si="0"/>
        <v>44061</v>
      </c>
      <c r="N6" s="28">
        <f t="shared" si="0"/>
        <v>44062</v>
      </c>
      <c r="O6" s="28">
        <f t="shared" si="0"/>
        <v>44063</v>
      </c>
      <c r="P6" s="28">
        <f t="shared" si="0"/>
        <v>44064</v>
      </c>
      <c r="Q6" s="28">
        <f t="shared" si="0"/>
        <v>44065</v>
      </c>
      <c r="R6" s="3"/>
      <c r="S6" s="28">
        <f t="shared" si="1"/>
        <v>44122</v>
      </c>
      <c r="T6" s="28">
        <f t="shared" si="1"/>
        <v>44123</v>
      </c>
      <c r="U6" s="28">
        <f t="shared" si="1"/>
        <v>44124</v>
      </c>
      <c r="V6" s="28">
        <f t="shared" si="1"/>
        <v>44125</v>
      </c>
      <c r="W6" s="28">
        <f t="shared" si="1"/>
        <v>44126</v>
      </c>
      <c r="X6" s="28">
        <f t="shared" si="1"/>
        <v>44127</v>
      </c>
      <c r="Y6" s="28">
        <f t="shared" si="1"/>
        <v>44128</v>
      </c>
      <c r="Z6" s="5"/>
      <c r="AA6" s="5"/>
    </row>
    <row r="7" spans="1:27" s="6" customFormat="1" ht="9" customHeight="1" x14ac:dyDescent="0.2">
      <c r="A7" s="79"/>
      <c r="B7" s="79"/>
      <c r="C7" s="79"/>
      <c r="D7" s="79"/>
      <c r="E7" s="79"/>
      <c r="F7" s="79"/>
      <c r="G7" s="79"/>
      <c r="H7" s="79"/>
      <c r="I7" s="17"/>
      <c r="J7" s="17"/>
      <c r="K7" s="28">
        <f t="shared" si="0"/>
        <v>44066</v>
      </c>
      <c r="L7" s="28">
        <f t="shared" si="0"/>
        <v>44067</v>
      </c>
      <c r="M7" s="28">
        <f t="shared" si="0"/>
        <v>44068</v>
      </c>
      <c r="N7" s="28">
        <f t="shared" si="0"/>
        <v>44069</v>
      </c>
      <c r="O7" s="28">
        <f t="shared" si="0"/>
        <v>44070</v>
      </c>
      <c r="P7" s="28">
        <f t="shared" si="0"/>
        <v>44071</v>
      </c>
      <c r="Q7" s="28">
        <f t="shared" si="0"/>
        <v>44072</v>
      </c>
      <c r="R7" s="3"/>
      <c r="S7" s="28">
        <f t="shared" si="1"/>
        <v>44129</v>
      </c>
      <c r="T7" s="28">
        <f t="shared" si="1"/>
        <v>44130</v>
      </c>
      <c r="U7" s="28">
        <f t="shared" si="1"/>
        <v>44131</v>
      </c>
      <c r="V7" s="28">
        <f t="shared" si="1"/>
        <v>44132</v>
      </c>
      <c r="W7" s="28">
        <f t="shared" si="1"/>
        <v>44133</v>
      </c>
      <c r="X7" s="28">
        <f t="shared" si="1"/>
        <v>44134</v>
      </c>
      <c r="Y7" s="28">
        <f t="shared" si="1"/>
        <v>44135</v>
      </c>
      <c r="Z7" s="5"/>
      <c r="AA7" s="5"/>
    </row>
    <row r="8" spans="1:27" s="7" customFormat="1" ht="9" customHeight="1" x14ac:dyDescent="0.2">
      <c r="A8" s="32"/>
      <c r="B8" s="32"/>
      <c r="C8" s="32"/>
      <c r="D8" s="32"/>
      <c r="E8" s="32"/>
      <c r="F8" s="32"/>
      <c r="G8" s="32"/>
      <c r="H8" s="32"/>
      <c r="I8" s="31"/>
      <c r="J8" s="31"/>
      <c r="K8" s="28">
        <f t="shared" si="0"/>
        <v>44073</v>
      </c>
      <c r="L8" s="28">
        <f t="shared" si="0"/>
        <v>44074</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44073</v>
      </c>
      <c r="B9" s="81"/>
      <c r="C9" s="81">
        <f>C10</f>
        <v>44074</v>
      </c>
      <c r="D9" s="81"/>
      <c r="E9" s="81">
        <f>E10</f>
        <v>44075</v>
      </c>
      <c r="F9" s="81"/>
      <c r="G9" s="81">
        <f>G10</f>
        <v>44076</v>
      </c>
      <c r="H9" s="81"/>
      <c r="I9" s="81">
        <f>I10</f>
        <v>44077</v>
      </c>
      <c r="J9" s="81"/>
      <c r="K9" s="81">
        <f>K10</f>
        <v>44078</v>
      </c>
      <c r="L9" s="81"/>
      <c r="M9" s="81"/>
      <c r="N9" s="81"/>
      <c r="O9" s="81"/>
      <c r="P9" s="81"/>
      <c r="Q9" s="81"/>
      <c r="R9" s="81"/>
      <c r="S9" s="81">
        <f>S10</f>
        <v>44079</v>
      </c>
      <c r="T9" s="81"/>
      <c r="U9" s="81"/>
      <c r="V9" s="81"/>
      <c r="W9" s="81"/>
      <c r="X9" s="81"/>
      <c r="Y9" s="81"/>
      <c r="Z9" s="83"/>
    </row>
    <row r="10" spans="1:27" s="1" customFormat="1" ht="18" x14ac:dyDescent="0.2">
      <c r="A10" s="20">
        <f>$A$1-(WEEKDAY($A$1,1)-(start_day-1))-IF((WEEKDAY($A$1,1)-(start_day-1))&lt;=0,7,0)+1</f>
        <v>44073</v>
      </c>
      <c r="B10" s="21"/>
      <c r="C10" s="18">
        <f>A10+1</f>
        <v>44074</v>
      </c>
      <c r="D10" s="19"/>
      <c r="E10" s="18">
        <f>C10+1</f>
        <v>44075</v>
      </c>
      <c r="F10" s="19"/>
      <c r="G10" s="18">
        <f>E10+1</f>
        <v>44076</v>
      </c>
      <c r="H10" s="19"/>
      <c r="I10" s="18">
        <f>G10+1</f>
        <v>44077</v>
      </c>
      <c r="J10" s="19"/>
      <c r="K10" s="75">
        <f>I10+1</f>
        <v>44078</v>
      </c>
      <c r="L10" s="76"/>
      <c r="M10" s="77"/>
      <c r="N10" s="77"/>
      <c r="O10" s="77"/>
      <c r="P10" s="77"/>
      <c r="Q10" s="77"/>
      <c r="R10" s="78"/>
      <c r="S10" s="99">
        <f>K10+1</f>
        <v>44079</v>
      </c>
      <c r="T10" s="100"/>
      <c r="U10" s="101" t="s">
        <v>59</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60</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61</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62</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t="s">
        <v>63</v>
      </c>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44080</v>
      </c>
      <c r="B16" s="21"/>
      <c r="C16" s="18">
        <f>A16+1</f>
        <v>44081</v>
      </c>
      <c r="D16" s="19"/>
      <c r="E16" s="18">
        <f>C16+1</f>
        <v>44082</v>
      </c>
      <c r="F16" s="19"/>
      <c r="G16" s="18">
        <f>E16+1</f>
        <v>44083</v>
      </c>
      <c r="H16" s="19"/>
      <c r="I16" s="18">
        <f>G16+1</f>
        <v>44084</v>
      </c>
      <c r="J16" s="19"/>
      <c r="K16" s="75">
        <f>I16+1</f>
        <v>44085</v>
      </c>
      <c r="L16" s="76"/>
      <c r="M16" s="77"/>
      <c r="N16" s="77"/>
      <c r="O16" s="77"/>
      <c r="P16" s="77"/>
      <c r="Q16" s="77"/>
      <c r="R16" s="78"/>
      <c r="S16" s="99">
        <f>K16+1</f>
        <v>44086</v>
      </c>
      <c r="T16" s="100"/>
      <c r="U16" s="101" t="s">
        <v>64</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65</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66</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79</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t="s">
        <v>80</v>
      </c>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44087</v>
      </c>
      <c r="B22" s="21"/>
      <c r="C22" s="18">
        <f>A22+1</f>
        <v>44088</v>
      </c>
      <c r="D22" s="19"/>
      <c r="E22" s="18">
        <f>C22+1</f>
        <v>44089</v>
      </c>
      <c r="F22" s="19"/>
      <c r="G22" s="18">
        <f>E22+1</f>
        <v>44090</v>
      </c>
      <c r="H22" s="19"/>
      <c r="I22" s="18">
        <f>G22+1</f>
        <v>44091</v>
      </c>
      <c r="J22" s="19"/>
      <c r="K22" s="75">
        <f>I22+1</f>
        <v>44092</v>
      </c>
      <c r="L22" s="76"/>
      <c r="M22" s="77"/>
      <c r="N22" s="77"/>
      <c r="O22" s="77"/>
      <c r="P22" s="77"/>
      <c r="Q22" s="77"/>
      <c r="R22" s="78"/>
      <c r="S22" s="99">
        <f>K22+1</f>
        <v>44093</v>
      </c>
      <c r="T22" s="100"/>
      <c r="U22" s="101" t="s">
        <v>64</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68</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69</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70</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44094</v>
      </c>
      <c r="B28" s="21"/>
      <c r="C28" s="18">
        <f>A28+1</f>
        <v>44095</v>
      </c>
      <c r="D28" s="19"/>
      <c r="E28" s="18">
        <f>C28+1</f>
        <v>44096</v>
      </c>
      <c r="F28" s="19"/>
      <c r="G28" s="18">
        <f>E28+1</f>
        <v>44097</v>
      </c>
      <c r="H28" s="19"/>
      <c r="I28" s="18">
        <f>G28+1</f>
        <v>44098</v>
      </c>
      <c r="J28" s="19"/>
      <c r="K28" s="75">
        <f>I28+1</f>
        <v>44099</v>
      </c>
      <c r="L28" s="76"/>
      <c r="M28" s="77"/>
      <c r="N28" s="77"/>
      <c r="O28" s="77"/>
      <c r="P28" s="77"/>
      <c r="Q28" s="77"/>
      <c r="R28" s="78"/>
      <c r="S28" s="99">
        <f>K28+1</f>
        <v>44100</v>
      </c>
      <c r="T28" s="100"/>
      <c r="U28" s="101" t="s">
        <v>75</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76</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77</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78</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44101</v>
      </c>
      <c r="B34" s="21"/>
      <c r="C34" s="18">
        <f>A34+1</f>
        <v>44102</v>
      </c>
      <c r="D34" s="19"/>
      <c r="E34" s="18">
        <f>C34+1</f>
        <v>44103</v>
      </c>
      <c r="F34" s="19"/>
      <c r="G34" s="18">
        <f>E34+1</f>
        <v>44104</v>
      </c>
      <c r="H34" s="19"/>
      <c r="I34" s="18">
        <f>G34+1</f>
        <v>44105</v>
      </c>
      <c r="J34" s="19"/>
      <c r="K34" s="75">
        <f>I34+1</f>
        <v>44106</v>
      </c>
      <c r="L34" s="76"/>
      <c r="M34" s="77"/>
      <c r="N34" s="77"/>
      <c r="O34" s="77"/>
      <c r="P34" s="77"/>
      <c r="Q34" s="77"/>
      <c r="R34" s="78"/>
      <c r="S34" s="99">
        <f>K34+1</f>
        <v>44107</v>
      </c>
      <c r="T34" s="100"/>
      <c r="U34" s="101" t="s">
        <v>82</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85</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86</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83</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t="s">
        <v>87</v>
      </c>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44108</v>
      </c>
      <c r="B40" s="21"/>
      <c r="C40" s="18">
        <f>A40+1</f>
        <v>44109</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DATE(יולי!AD18,יולי!AD20+3,1)</f>
        <v>44105</v>
      </c>
      <c r="B1" s="79"/>
      <c r="C1" s="79"/>
      <c r="D1" s="79"/>
      <c r="E1" s="79"/>
      <c r="F1" s="79"/>
      <c r="G1" s="79"/>
      <c r="H1" s="79"/>
      <c r="I1" s="17"/>
      <c r="J1" s="17"/>
      <c r="K1" s="82">
        <f>DATE(YEAR(A1),MONTH(A1)-1,1)</f>
        <v>44075</v>
      </c>
      <c r="L1" s="82"/>
      <c r="M1" s="82"/>
      <c r="N1" s="82"/>
      <c r="O1" s="82"/>
      <c r="P1" s="82"/>
      <c r="Q1" s="82"/>
      <c r="R1" s="3"/>
      <c r="S1" s="82">
        <f>DATE(YEAR(A1),MONTH(A1)+1,1)</f>
        <v>44136</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f t="shared" si="0"/>
        <v>44075</v>
      </c>
      <c r="N3" s="28">
        <f t="shared" si="0"/>
        <v>44076</v>
      </c>
      <c r="O3" s="28">
        <f t="shared" si="0"/>
        <v>44077</v>
      </c>
      <c r="P3" s="28">
        <f t="shared" si="0"/>
        <v>44078</v>
      </c>
      <c r="Q3" s="28">
        <f t="shared" si="0"/>
        <v>44079</v>
      </c>
      <c r="R3" s="3"/>
      <c r="S3" s="28">
        <f t="shared" ref="S3:Y8" si="1">IF(MONTH($S$1)&lt;&gt;MONTH($S$1-(WEEKDAY($S$1,1)-(start_day-1))-IF((WEEKDAY($S$1,1)-(start_day-1))&lt;=0,7,0)+(ROW(S3)-ROW($S$3))*7+(COLUMN(S3)-COLUMN($S$3)+1)),"",$S$1-(WEEKDAY($S$1,1)-(start_day-1))-IF((WEEKDAY($S$1,1)-(start_day-1))&lt;=0,7,0)+(ROW(S3)-ROW($S$3))*7+(COLUMN(S3)-COLUMN($S$3)+1))</f>
        <v>44136</v>
      </c>
      <c r="T3" s="28">
        <f t="shared" si="1"/>
        <v>44137</v>
      </c>
      <c r="U3" s="28">
        <f t="shared" si="1"/>
        <v>44138</v>
      </c>
      <c r="V3" s="28">
        <f t="shared" si="1"/>
        <v>44139</v>
      </c>
      <c r="W3" s="28">
        <f t="shared" si="1"/>
        <v>44140</v>
      </c>
      <c r="X3" s="28">
        <f t="shared" si="1"/>
        <v>44141</v>
      </c>
      <c r="Y3" s="28">
        <f t="shared" si="1"/>
        <v>44142</v>
      </c>
      <c r="Z3" s="5"/>
      <c r="AA3" s="5"/>
    </row>
    <row r="4" spans="1:27" s="6" customFormat="1" ht="9" customHeight="1" x14ac:dyDescent="0.2">
      <c r="A4" s="79"/>
      <c r="B4" s="79"/>
      <c r="C4" s="79"/>
      <c r="D4" s="79"/>
      <c r="E4" s="79"/>
      <c r="F4" s="79"/>
      <c r="G4" s="79"/>
      <c r="H4" s="79"/>
      <c r="I4" s="17"/>
      <c r="J4" s="17"/>
      <c r="K4" s="28">
        <f t="shared" si="0"/>
        <v>44080</v>
      </c>
      <c r="L4" s="28">
        <f t="shared" si="0"/>
        <v>44081</v>
      </c>
      <c r="M4" s="28">
        <f t="shared" si="0"/>
        <v>44082</v>
      </c>
      <c r="N4" s="28">
        <f t="shared" si="0"/>
        <v>44083</v>
      </c>
      <c r="O4" s="28">
        <f t="shared" si="0"/>
        <v>44084</v>
      </c>
      <c r="P4" s="28">
        <f t="shared" si="0"/>
        <v>44085</v>
      </c>
      <c r="Q4" s="28">
        <f t="shared" si="0"/>
        <v>44086</v>
      </c>
      <c r="R4" s="3"/>
      <c r="S4" s="28">
        <f t="shared" si="1"/>
        <v>44143</v>
      </c>
      <c r="T4" s="28">
        <f t="shared" si="1"/>
        <v>44144</v>
      </c>
      <c r="U4" s="28">
        <f t="shared" si="1"/>
        <v>44145</v>
      </c>
      <c r="V4" s="28">
        <f t="shared" si="1"/>
        <v>44146</v>
      </c>
      <c r="W4" s="28">
        <f t="shared" si="1"/>
        <v>44147</v>
      </c>
      <c r="X4" s="28">
        <f t="shared" si="1"/>
        <v>44148</v>
      </c>
      <c r="Y4" s="28">
        <f t="shared" si="1"/>
        <v>44149</v>
      </c>
      <c r="Z4" s="5"/>
      <c r="AA4" s="5"/>
    </row>
    <row r="5" spans="1:27" s="6" customFormat="1" ht="9" customHeight="1" x14ac:dyDescent="0.2">
      <c r="A5" s="79"/>
      <c r="B5" s="79"/>
      <c r="C5" s="79"/>
      <c r="D5" s="79"/>
      <c r="E5" s="79"/>
      <c r="F5" s="79"/>
      <c r="G5" s="79"/>
      <c r="H5" s="79"/>
      <c r="I5" s="17"/>
      <c r="J5" s="17"/>
      <c r="K5" s="28">
        <f t="shared" si="0"/>
        <v>44087</v>
      </c>
      <c r="L5" s="28">
        <f t="shared" si="0"/>
        <v>44088</v>
      </c>
      <c r="M5" s="28">
        <f t="shared" si="0"/>
        <v>44089</v>
      </c>
      <c r="N5" s="28">
        <f t="shared" si="0"/>
        <v>44090</v>
      </c>
      <c r="O5" s="28">
        <f t="shared" si="0"/>
        <v>44091</v>
      </c>
      <c r="P5" s="28">
        <f t="shared" si="0"/>
        <v>44092</v>
      </c>
      <c r="Q5" s="28">
        <f t="shared" si="0"/>
        <v>44093</v>
      </c>
      <c r="R5" s="3"/>
      <c r="S5" s="28">
        <f t="shared" si="1"/>
        <v>44150</v>
      </c>
      <c r="T5" s="28">
        <f t="shared" si="1"/>
        <v>44151</v>
      </c>
      <c r="U5" s="28">
        <f t="shared" si="1"/>
        <v>44152</v>
      </c>
      <c r="V5" s="28">
        <f t="shared" si="1"/>
        <v>44153</v>
      </c>
      <c r="W5" s="28">
        <f t="shared" si="1"/>
        <v>44154</v>
      </c>
      <c r="X5" s="28">
        <f t="shared" si="1"/>
        <v>44155</v>
      </c>
      <c r="Y5" s="28">
        <f t="shared" si="1"/>
        <v>44156</v>
      </c>
      <c r="Z5" s="5"/>
      <c r="AA5" s="5"/>
    </row>
    <row r="6" spans="1:27" s="6" customFormat="1" ht="9" customHeight="1" x14ac:dyDescent="0.2">
      <c r="A6" s="79"/>
      <c r="B6" s="79"/>
      <c r="C6" s="79"/>
      <c r="D6" s="79"/>
      <c r="E6" s="79"/>
      <c r="F6" s="79"/>
      <c r="G6" s="79"/>
      <c r="H6" s="79"/>
      <c r="I6" s="17"/>
      <c r="J6" s="17"/>
      <c r="K6" s="28">
        <f t="shared" si="0"/>
        <v>44094</v>
      </c>
      <c r="L6" s="28">
        <f t="shared" si="0"/>
        <v>44095</v>
      </c>
      <c r="M6" s="28">
        <f t="shared" si="0"/>
        <v>44096</v>
      </c>
      <c r="N6" s="28">
        <f t="shared" si="0"/>
        <v>44097</v>
      </c>
      <c r="O6" s="28">
        <f t="shared" si="0"/>
        <v>44098</v>
      </c>
      <c r="P6" s="28">
        <f t="shared" si="0"/>
        <v>44099</v>
      </c>
      <c r="Q6" s="28">
        <f t="shared" si="0"/>
        <v>44100</v>
      </c>
      <c r="R6" s="3"/>
      <c r="S6" s="28">
        <f t="shared" si="1"/>
        <v>44157</v>
      </c>
      <c r="T6" s="28">
        <f t="shared" si="1"/>
        <v>44158</v>
      </c>
      <c r="U6" s="28">
        <f t="shared" si="1"/>
        <v>44159</v>
      </c>
      <c r="V6" s="28">
        <f t="shared" si="1"/>
        <v>44160</v>
      </c>
      <c r="W6" s="28">
        <f t="shared" si="1"/>
        <v>44161</v>
      </c>
      <c r="X6" s="28">
        <f t="shared" si="1"/>
        <v>44162</v>
      </c>
      <c r="Y6" s="28">
        <f t="shared" si="1"/>
        <v>44163</v>
      </c>
      <c r="Z6" s="5"/>
      <c r="AA6" s="5"/>
    </row>
    <row r="7" spans="1:27" s="6" customFormat="1" ht="9" customHeight="1" x14ac:dyDescent="0.2">
      <c r="A7" s="79"/>
      <c r="B7" s="79"/>
      <c r="C7" s="79"/>
      <c r="D7" s="79"/>
      <c r="E7" s="79"/>
      <c r="F7" s="79"/>
      <c r="G7" s="79"/>
      <c r="H7" s="79"/>
      <c r="I7" s="17"/>
      <c r="J7" s="17"/>
      <c r="K7" s="28">
        <f t="shared" si="0"/>
        <v>44101</v>
      </c>
      <c r="L7" s="28">
        <f t="shared" si="0"/>
        <v>44102</v>
      </c>
      <c r="M7" s="28">
        <f t="shared" si="0"/>
        <v>44103</v>
      </c>
      <c r="N7" s="28">
        <f t="shared" si="0"/>
        <v>44104</v>
      </c>
      <c r="O7" s="28" t="str">
        <f t="shared" si="0"/>
        <v/>
      </c>
      <c r="P7" s="28" t="str">
        <f t="shared" si="0"/>
        <v/>
      </c>
      <c r="Q7" s="28" t="str">
        <f t="shared" si="0"/>
        <v/>
      </c>
      <c r="R7" s="3"/>
      <c r="S7" s="28">
        <f t="shared" si="1"/>
        <v>44164</v>
      </c>
      <c r="T7" s="28">
        <f t="shared" si="1"/>
        <v>44165</v>
      </c>
      <c r="U7" s="28" t="str">
        <f t="shared" si="1"/>
        <v/>
      </c>
      <c r="V7" s="28" t="str">
        <f t="shared" si="1"/>
        <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44101</v>
      </c>
      <c r="B9" s="81"/>
      <c r="C9" s="81">
        <f>C10</f>
        <v>44102</v>
      </c>
      <c r="D9" s="81"/>
      <c r="E9" s="81">
        <f>E10</f>
        <v>44103</v>
      </c>
      <c r="F9" s="81"/>
      <c r="G9" s="81">
        <f>G10</f>
        <v>44104</v>
      </c>
      <c r="H9" s="81"/>
      <c r="I9" s="81">
        <f>I10</f>
        <v>44105</v>
      </c>
      <c r="J9" s="81"/>
      <c r="K9" s="81">
        <f>K10</f>
        <v>44106</v>
      </c>
      <c r="L9" s="81"/>
      <c r="M9" s="81"/>
      <c r="N9" s="81"/>
      <c r="O9" s="81"/>
      <c r="P9" s="81"/>
      <c r="Q9" s="81"/>
      <c r="R9" s="81"/>
      <c r="S9" s="81">
        <f>S10</f>
        <v>44107</v>
      </c>
      <c r="T9" s="81"/>
      <c r="U9" s="81"/>
      <c r="V9" s="81"/>
      <c r="W9" s="81"/>
      <c r="X9" s="81"/>
      <c r="Y9" s="81"/>
      <c r="Z9" s="83"/>
    </row>
    <row r="10" spans="1:27" s="1" customFormat="1" ht="18" x14ac:dyDescent="0.2">
      <c r="A10" s="20">
        <f>$A$1-(WEEKDAY($A$1,1)-(start_day-1))-IF((WEEKDAY($A$1,1)-(start_day-1))&lt;=0,7,0)+1</f>
        <v>44101</v>
      </c>
      <c r="B10" s="21"/>
      <c r="C10" s="18">
        <f>A10+1</f>
        <v>44102</v>
      </c>
      <c r="D10" s="19"/>
      <c r="E10" s="18">
        <f>C10+1</f>
        <v>44103</v>
      </c>
      <c r="F10" s="19"/>
      <c r="G10" s="18">
        <f>E10+1</f>
        <v>44104</v>
      </c>
      <c r="H10" s="19"/>
      <c r="I10" s="18">
        <f>G10+1</f>
        <v>44105</v>
      </c>
      <c r="J10" s="19"/>
      <c r="K10" s="75">
        <f>I10+1</f>
        <v>44106</v>
      </c>
      <c r="L10" s="76"/>
      <c r="M10" s="77"/>
      <c r="N10" s="77"/>
      <c r="O10" s="77"/>
      <c r="P10" s="77"/>
      <c r="Q10" s="77"/>
      <c r="R10" s="78"/>
      <c r="S10" s="99">
        <f>K10+1</f>
        <v>44107</v>
      </c>
      <c r="T10" s="100"/>
      <c r="U10" s="101" t="s">
        <v>41</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71</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72</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73</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t="s">
        <v>74</v>
      </c>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86"/>
      <c r="T15" s="87"/>
      <c r="U15" s="87"/>
      <c r="V15" s="87"/>
      <c r="W15" s="87"/>
      <c r="X15" s="87"/>
      <c r="Y15" s="87"/>
      <c r="Z15" s="92"/>
      <c r="AA15" s="10"/>
    </row>
    <row r="16" spans="1:27" s="1" customFormat="1" ht="18" x14ac:dyDescent="0.2">
      <c r="A16" s="20">
        <f>S10+1</f>
        <v>44108</v>
      </c>
      <c r="B16" s="21"/>
      <c r="C16" s="18">
        <f>A16+1</f>
        <v>44109</v>
      </c>
      <c r="D16" s="19"/>
      <c r="E16" s="18">
        <f>C16+1</f>
        <v>44110</v>
      </c>
      <c r="F16" s="19"/>
      <c r="G16" s="18">
        <f>E16+1</f>
        <v>44111</v>
      </c>
      <c r="H16" s="19"/>
      <c r="I16" s="18">
        <f>G16+1</f>
        <v>44112</v>
      </c>
      <c r="J16" s="19"/>
      <c r="K16" s="75">
        <f>I16+1</f>
        <v>44113</v>
      </c>
      <c r="L16" s="76"/>
      <c r="M16" s="77"/>
      <c r="N16" s="77"/>
      <c r="O16" s="77"/>
      <c r="P16" s="77"/>
      <c r="Q16" s="77"/>
      <c r="R16" s="78"/>
      <c r="S16" s="99">
        <f>K16+1</f>
        <v>44114</v>
      </c>
      <c r="T16" s="100"/>
      <c r="U16" s="101" t="s">
        <v>88</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89</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90</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91</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t="s">
        <v>92</v>
      </c>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44115</v>
      </c>
      <c r="B22" s="21"/>
      <c r="C22" s="18">
        <f>A22+1</f>
        <v>44116</v>
      </c>
      <c r="D22" s="19"/>
      <c r="E22" s="18">
        <f>C22+1</f>
        <v>44117</v>
      </c>
      <c r="F22" s="19"/>
      <c r="G22" s="18">
        <f>E22+1</f>
        <v>44118</v>
      </c>
      <c r="H22" s="19"/>
      <c r="I22" s="18">
        <f>G22+1</f>
        <v>44119</v>
      </c>
      <c r="J22" s="19"/>
      <c r="K22" s="75">
        <f>I22+1</f>
        <v>44120</v>
      </c>
      <c r="L22" s="76"/>
      <c r="M22" s="77"/>
      <c r="N22" s="77"/>
      <c r="O22" s="77"/>
      <c r="P22" s="77"/>
      <c r="Q22" s="77"/>
      <c r="R22" s="78"/>
      <c r="S22" s="99">
        <f>K22+1</f>
        <v>44121</v>
      </c>
      <c r="T22" s="100"/>
      <c r="U22" s="101" t="s">
        <v>97</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93</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90</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91</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t="s">
        <v>84</v>
      </c>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44122</v>
      </c>
      <c r="B28" s="21"/>
      <c r="C28" s="18">
        <f>A28+1</f>
        <v>44123</v>
      </c>
      <c r="D28" s="19"/>
      <c r="E28" s="18">
        <f>C28+1</f>
        <v>44124</v>
      </c>
      <c r="F28" s="19"/>
      <c r="G28" s="18">
        <f>E28+1</f>
        <v>44125</v>
      </c>
      <c r="H28" s="19"/>
      <c r="I28" s="18">
        <f>G28+1</f>
        <v>44126</v>
      </c>
      <c r="J28" s="19"/>
      <c r="K28" s="75">
        <f>I28+1</f>
        <v>44127</v>
      </c>
      <c r="L28" s="76"/>
      <c r="M28" s="77"/>
      <c r="N28" s="77"/>
      <c r="O28" s="77"/>
      <c r="P28" s="77"/>
      <c r="Q28" s="77"/>
      <c r="R28" s="78"/>
      <c r="S28" s="99">
        <f>K28+1</f>
        <v>44128</v>
      </c>
      <c r="T28" s="100"/>
      <c r="U28" s="101" t="s">
        <v>94</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95</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96</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57</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98</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t="s">
        <v>99</v>
      </c>
      <c r="T33" s="94"/>
      <c r="U33" s="94"/>
      <c r="V33" s="94"/>
      <c r="W33" s="94"/>
      <c r="X33" s="94"/>
      <c r="Y33" s="94"/>
      <c r="Z33" s="95"/>
      <c r="AA33" s="10"/>
    </row>
    <row r="34" spans="1:27" s="1" customFormat="1" ht="18" x14ac:dyDescent="0.2">
      <c r="A34" s="20">
        <f>S28+1</f>
        <v>44129</v>
      </c>
      <c r="B34" s="21"/>
      <c r="C34" s="18">
        <f>A34+1</f>
        <v>44130</v>
      </c>
      <c r="D34" s="19"/>
      <c r="E34" s="18">
        <f>C34+1</f>
        <v>44131</v>
      </c>
      <c r="F34" s="19"/>
      <c r="G34" s="18">
        <f>E34+1</f>
        <v>44132</v>
      </c>
      <c r="H34" s="19"/>
      <c r="I34" s="18">
        <f>G34+1</f>
        <v>44133</v>
      </c>
      <c r="J34" s="19"/>
      <c r="K34" s="75">
        <f>I34+1</f>
        <v>44134</v>
      </c>
      <c r="L34" s="76"/>
      <c r="M34" s="77"/>
      <c r="N34" s="77"/>
      <c r="O34" s="77"/>
      <c r="P34" s="77"/>
      <c r="Q34" s="77"/>
      <c r="R34" s="78"/>
      <c r="S34" s="99">
        <f>K34+1</f>
        <v>44135</v>
      </c>
      <c r="T34" s="100"/>
      <c r="U34" s="101" t="s">
        <v>100</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101</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102</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81</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44136</v>
      </c>
      <c r="B40" s="21"/>
      <c r="C40" s="18">
        <f>A40+1</f>
        <v>44137</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A16 C16 E16 G16 K16 S16 A22 C22 E22 G22 K22 S22 A28 C28 E28 G28 K28 S28 A34 C34 E34 G34 K34 S34 A40 C40">
    <cfRule type="expression" dxfId="39" priority="5">
      <formula>MONTH(A10)&lt;&gt;MONTH($A$1)</formula>
    </cfRule>
    <cfRule type="expression" dxfId="38" priority="6">
      <formula>OR(WEEKDAY(A10,1)=1,WEEKDAY(A10,1)=7)</formula>
    </cfRule>
  </conditionalFormatting>
  <conditionalFormatting sqref="I10 I16 I22 I28 I34">
    <cfRule type="expression" dxfId="37" priority="3">
      <formula>MONTH(I10)&lt;&gt;MONTH($A$1)</formula>
    </cfRule>
    <cfRule type="expression" dxfId="36" priority="4">
      <formula>OR(WEEKDAY(I10,1)=1,WEEKDAY(I10,1)=7)</formula>
    </cfRule>
  </conditionalFormatting>
  <conditionalFormatting sqref="S10">
    <cfRule type="expression" dxfId="35" priority="1">
      <formula>MONTH(S10)&lt;&gt;MONTH($A$1)</formula>
    </cfRule>
    <cfRule type="expression" dxfId="34" priority="2">
      <formula>OR(WEEKDAY(S10,1)=1,WEEKDAY(S10,1)=7)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DATE(יולי!AD18,יולי!AD20+4,1)</f>
        <v>44136</v>
      </c>
      <c r="B1" s="79"/>
      <c r="C1" s="79"/>
      <c r="D1" s="79"/>
      <c r="E1" s="79"/>
      <c r="F1" s="79"/>
      <c r="G1" s="79"/>
      <c r="H1" s="79"/>
      <c r="I1" s="17"/>
      <c r="J1" s="17"/>
      <c r="K1" s="82">
        <f>DATE(YEAR(A1),MONTH(A1)-1,1)</f>
        <v>44105</v>
      </c>
      <c r="L1" s="82"/>
      <c r="M1" s="82"/>
      <c r="N1" s="82"/>
      <c r="O1" s="82"/>
      <c r="P1" s="82"/>
      <c r="Q1" s="82"/>
      <c r="R1" s="3"/>
      <c r="S1" s="82">
        <f>DATE(YEAR(A1),MONTH(A1)+1,1)</f>
        <v>44166</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f t="shared" si="0"/>
        <v>44105</v>
      </c>
      <c r="P3" s="28">
        <f t="shared" si="0"/>
        <v>44106</v>
      </c>
      <c r="Q3" s="28">
        <f t="shared" si="0"/>
        <v>44107</v>
      </c>
      <c r="R3" s="3"/>
      <c r="S3" s="28" t="str">
        <f t="shared" ref="S3:Y8" si="1">IF(MONTH($S$1)&lt;&gt;MONTH($S$1-(WEEKDAY($S$1,1)-(start_day-1))-IF((WEEKDAY($S$1,1)-(start_day-1))&lt;=0,7,0)+(ROW(S3)-ROW($S$3))*7+(COLUMN(S3)-COLUMN($S$3)+1)),"",$S$1-(WEEKDAY($S$1,1)-(start_day-1))-IF((WEEKDAY($S$1,1)-(start_day-1))&lt;=0,7,0)+(ROW(S3)-ROW($S$3))*7+(COLUMN(S3)-COLUMN($S$3)+1))</f>
        <v/>
      </c>
      <c r="T3" s="28" t="str">
        <f t="shared" si="1"/>
        <v/>
      </c>
      <c r="U3" s="28">
        <f t="shared" si="1"/>
        <v>44166</v>
      </c>
      <c r="V3" s="28">
        <f t="shared" si="1"/>
        <v>44167</v>
      </c>
      <c r="W3" s="28">
        <f t="shared" si="1"/>
        <v>44168</v>
      </c>
      <c r="X3" s="28">
        <f t="shared" si="1"/>
        <v>44169</v>
      </c>
      <c r="Y3" s="28">
        <f t="shared" si="1"/>
        <v>44170</v>
      </c>
      <c r="Z3" s="5"/>
      <c r="AA3" s="5"/>
    </row>
    <row r="4" spans="1:27" s="6" customFormat="1" ht="9" customHeight="1" x14ac:dyDescent="0.2">
      <c r="A4" s="79"/>
      <c r="B4" s="79"/>
      <c r="C4" s="79"/>
      <c r="D4" s="79"/>
      <c r="E4" s="79"/>
      <c r="F4" s="79"/>
      <c r="G4" s="79"/>
      <c r="H4" s="79"/>
      <c r="I4" s="17"/>
      <c r="J4" s="17"/>
      <c r="K4" s="28">
        <f t="shared" si="0"/>
        <v>44108</v>
      </c>
      <c r="L4" s="28">
        <f t="shared" si="0"/>
        <v>44109</v>
      </c>
      <c r="M4" s="28">
        <f t="shared" si="0"/>
        <v>44110</v>
      </c>
      <c r="N4" s="28">
        <f t="shared" si="0"/>
        <v>44111</v>
      </c>
      <c r="O4" s="28">
        <f t="shared" si="0"/>
        <v>44112</v>
      </c>
      <c r="P4" s="28">
        <f t="shared" si="0"/>
        <v>44113</v>
      </c>
      <c r="Q4" s="28">
        <f t="shared" si="0"/>
        <v>44114</v>
      </c>
      <c r="R4" s="3"/>
      <c r="S4" s="28">
        <f t="shared" si="1"/>
        <v>44171</v>
      </c>
      <c r="T4" s="28">
        <f t="shared" si="1"/>
        <v>44172</v>
      </c>
      <c r="U4" s="28">
        <f t="shared" si="1"/>
        <v>44173</v>
      </c>
      <c r="V4" s="28">
        <f t="shared" si="1"/>
        <v>44174</v>
      </c>
      <c r="W4" s="28">
        <f t="shared" si="1"/>
        <v>44175</v>
      </c>
      <c r="X4" s="28">
        <f t="shared" si="1"/>
        <v>44176</v>
      </c>
      <c r="Y4" s="28">
        <f t="shared" si="1"/>
        <v>44177</v>
      </c>
      <c r="Z4" s="5"/>
      <c r="AA4" s="5"/>
    </row>
    <row r="5" spans="1:27" s="6" customFormat="1" ht="9" customHeight="1" x14ac:dyDescent="0.2">
      <c r="A5" s="79"/>
      <c r="B5" s="79"/>
      <c r="C5" s="79"/>
      <c r="D5" s="79"/>
      <c r="E5" s="79"/>
      <c r="F5" s="79"/>
      <c r="G5" s="79"/>
      <c r="H5" s="79"/>
      <c r="I5" s="17"/>
      <c r="J5" s="17"/>
      <c r="K5" s="28">
        <f t="shared" si="0"/>
        <v>44115</v>
      </c>
      <c r="L5" s="28">
        <f t="shared" si="0"/>
        <v>44116</v>
      </c>
      <c r="M5" s="28">
        <f t="shared" si="0"/>
        <v>44117</v>
      </c>
      <c r="N5" s="28">
        <f t="shared" si="0"/>
        <v>44118</v>
      </c>
      <c r="O5" s="28">
        <f t="shared" si="0"/>
        <v>44119</v>
      </c>
      <c r="P5" s="28">
        <f t="shared" si="0"/>
        <v>44120</v>
      </c>
      <c r="Q5" s="28">
        <f t="shared" si="0"/>
        <v>44121</v>
      </c>
      <c r="R5" s="3"/>
      <c r="S5" s="28">
        <f t="shared" si="1"/>
        <v>44178</v>
      </c>
      <c r="T5" s="28">
        <f t="shared" si="1"/>
        <v>44179</v>
      </c>
      <c r="U5" s="28">
        <f t="shared" si="1"/>
        <v>44180</v>
      </c>
      <c r="V5" s="28">
        <f t="shared" si="1"/>
        <v>44181</v>
      </c>
      <c r="W5" s="28">
        <f t="shared" si="1"/>
        <v>44182</v>
      </c>
      <c r="X5" s="28">
        <f t="shared" si="1"/>
        <v>44183</v>
      </c>
      <c r="Y5" s="28">
        <f t="shared" si="1"/>
        <v>44184</v>
      </c>
      <c r="Z5" s="5"/>
      <c r="AA5" s="5"/>
    </row>
    <row r="6" spans="1:27" s="6" customFormat="1" ht="9" customHeight="1" x14ac:dyDescent="0.2">
      <c r="A6" s="79"/>
      <c r="B6" s="79"/>
      <c r="C6" s="79"/>
      <c r="D6" s="79"/>
      <c r="E6" s="79"/>
      <c r="F6" s="79"/>
      <c r="G6" s="79"/>
      <c r="H6" s="79"/>
      <c r="I6" s="17"/>
      <c r="J6" s="17"/>
      <c r="K6" s="28">
        <f t="shared" si="0"/>
        <v>44122</v>
      </c>
      <c r="L6" s="28">
        <f t="shared" si="0"/>
        <v>44123</v>
      </c>
      <c r="M6" s="28">
        <f t="shared" si="0"/>
        <v>44124</v>
      </c>
      <c r="N6" s="28">
        <f t="shared" si="0"/>
        <v>44125</v>
      </c>
      <c r="O6" s="28">
        <f t="shared" si="0"/>
        <v>44126</v>
      </c>
      <c r="P6" s="28">
        <f t="shared" si="0"/>
        <v>44127</v>
      </c>
      <c r="Q6" s="28">
        <f t="shared" si="0"/>
        <v>44128</v>
      </c>
      <c r="R6" s="3"/>
      <c r="S6" s="28">
        <f t="shared" si="1"/>
        <v>44185</v>
      </c>
      <c r="T6" s="28">
        <f t="shared" si="1"/>
        <v>44186</v>
      </c>
      <c r="U6" s="28">
        <f t="shared" si="1"/>
        <v>44187</v>
      </c>
      <c r="V6" s="28">
        <f t="shared" si="1"/>
        <v>44188</v>
      </c>
      <c r="W6" s="28">
        <f t="shared" si="1"/>
        <v>44189</v>
      </c>
      <c r="X6" s="28">
        <f t="shared" si="1"/>
        <v>44190</v>
      </c>
      <c r="Y6" s="28">
        <f t="shared" si="1"/>
        <v>44191</v>
      </c>
      <c r="Z6" s="5"/>
      <c r="AA6" s="5"/>
    </row>
    <row r="7" spans="1:27" s="6" customFormat="1" ht="9" customHeight="1" x14ac:dyDescent="0.2">
      <c r="A7" s="79"/>
      <c r="B7" s="79"/>
      <c r="C7" s="79"/>
      <c r="D7" s="79"/>
      <c r="E7" s="79"/>
      <c r="F7" s="79"/>
      <c r="G7" s="79"/>
      <c r="H7" s="79"/>
      <c r="I7" s="17"/>
      <c r="J7" s="17"/>
      <c r="K7" s="28">
        <f t="shared" si="0"/>
        <v>44129</v>
      </c>
      <c r="L7" s="28">
        <f t="shared" si="0"/>
        <v>44130</v>
      </c>
      <c r="M7" s="28">
        <f t="shared" si="0"/>
        <v>44131</v>
      </c>
      <c r="N7" s="28">
        <f t="shared" si="0"/>
        <v>44132</v>
      </c>
      <c r="O7" s="28">
        <f t="shared" si="0"/>
        <v>44133</v>
      </c>
      <c r="P7" s="28">
        <f t="shared" si="0"/>
        <v>44134</v>
      </c>
      <c r="Q7" s="28">
        <f t="shared" si="0"/>
        <v>44135</v>
      </c>
      <c r="R7" s="3"/>
      <c r="S7" s="28">
        <f t="shared" si="1"/>
        <v>44192</v>
      </c>
      <c r="T7" s="28">
        <f t="shared" si="1"/>
        <v>44193</v>
      </c>
      <c r="U7" s="28">
        <f t="shared" si="1"/>
        <v>44194</v>
      </c>
      <c r="V7" s="28">
        <f t="shared" si="1"/>
        <v>44195</v>
      </c>
      <c r="W7" s="28">
        <f t="shared" si="1"/>
        <v>44196</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44136</v>
      </c>
      <c r="B9" s="81"/>
      <c r="C9" s="81">
        <f>C10</f>
        <v>44137</v>
      </c>
      <c r="D9" s="81"/>
      <c r="E9" s="81">
        <f>E10</f>
        <v>44138</v>
      </c>
      <c r="F9" s="81"/>
      <c r="G9" s="81">
        <f>G10</f>
        <v>44139</v>
      </c>
      <c r="H9" s="81"/>
      <c r="I9" s="81">
        <f>I10</f>
        <v>44140</v>
      </c>
      <c r="J9" s="81"/>
      <c r="K9" s="81">
        <f>K10</f>
        <v>44141</v>
      </c>
      <c r="L9" s="81"/>
      <c r="M9" s="81"/>
      <c r="N9" s="81"/>
      <c r="O9" s="81"/>
      <c r="P9" s="81"/>
      <c r="Q9" s="81"/>
      <c r="R9" s="81"/>
      <c r="S9" s="81">
        <f>S10</f>
        <v>44142</v>
      </c>
      <c r="T9" s="81"/>
      <c r="U9" s="81"/>
      <c r="V9" s="81"/>
      <c r="W9" s="81"/>
      <c r="X9" s="81"/>
      <c r="Y9" s="81"/>
      <c r="Z9" s="83"/>
    </row>
    <row r="10" spans="1:27" s="1" customFormat="1" ht="18" x14ac:dyDescent="0.2">
      <c r="A10" s="20">
        <f>$A$1-(WEEKDAY($A$1,1)-(start_day-1))-IF((WEEKDAY($A$1,1)-(start_day-1))&lt;=0,7,0)+1</f>
        <v>44136</v>
      </c>
      <c r="B10" s="21"/>
      <c r="C10" s="18">
        <f>A10+1</f>
        <v>44137</v>
      </c>
      <c r="D10" s="19"/>
      <c r="E10" s="18">
        <f>C10+1</f>
        <v>44138</v>
      </c>
      <c r="F10" s="19"/>
      <c r="G10" s="18">
        <f>E10+1</f>
        <v>44139</v>
      </c>
      <c r="H10" s="19"/>
      <c r="I10" s="18">
        <f>G10+1</f>
        <v>44140</v>
      </c>
      <c r="J10" s="19"/>
      <c r="K10" s="75">
        <f>I10+1</f>
        <v>44141</v>
      </c>
      <c r="L10" s="76"/>
      <c r="M10" s="77"/>
      <c r="N10" s="77"/>
      <c r="O10" s="77"/>
      <c r="P10" s="77"/>
      <c r="Q10" s="77"/>
      <c r="R10" s="78"/>
      <c r="S10" s="99">
        <f>K10+1</f>
        <v>44142</v>
      </c>
      <c r="T10" s="100"/>
      <c r="U10" s="101" t="s">
        <v>103</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104</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105</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106</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t="s">
        <v>107</v>
      </c>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44143</v>
      </c>
      <c r="B16" s="21"/>
      <c r="C16" s="18">
        <f>A16+1</f>
        <v>44144</v>
      </c>
      <c r="D16" s="19"/>
      <c r="E16" s="18">
        <f>C16+1</f>
        <v>44145</v>
      </c>
      <c r="F16" s="19"/>
      <c r="G16" s="18">
        <f>E16+1</f>
        <v>44146</v>
      </c>
      <c r="H16" s="19"/>
      <c r="I16" s="18">
        <f>G16+1</f>
        <v>44147</v>
      </c>
      <c r="J16" s="19"/>
      <c r="K16" s="75">
        <f>I16+1</f>
        <v>44148</v>
      </c>
      <c r="L16" s="76"/>
      <c r="M16" s="77"/>
      <c r="N16" s="77"/>
      <c r="O16" s="77"/>
      <c r="P16" s="77"/>
      <c r="Q16" s="77"/>
      <c r="R16" s="78"/>
      <c r="S16" s="99">
        <f>K16+1</f>
        <v>44149</v>
      </c>
      <c r="T16" s="100"/>
      <c r="U16" s="101" t="s">
        <v>51</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108</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109</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25</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t="s">
        <v>110</v>
      </c>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t="s">
        <v>93</v>
      </c>
      <c r="T21" s="94"/>
      <c r="U21" s="94"/>
      <c r="V21" s="94"/>
      <c r="W21" s="94"/>
      <c r="X21" s="94"/>
      <c r="Y21" s="94"/>
      <c r="Z21" s="95"/>
      <c r="AA21" s="10"/>
    </row>
    <row r="22" spans="1:27" s="1" customFormat="1" ht="18" x14ac:dyDescent="0.2">
      <c r="A22" s="20">
        <f>S16+1</f>
        <v>44150</v>
      </c>
      <c r="B22" s="21"/>
      <c r="C22" s="18">
        <f>A22+1</f>
        <v>44151</v>
      </c>
      <c r="D22" s="19"/>
      <c r="E22" s="18">
        <f>C22+1</f>
        <v>44152</v>
      </c>
      <c r="F22" s="19"/>
      <c r="G22" s="18">
        <f>E22+1</f>
        <v>44153</v>
      </c>
      <c r="H22" s="19"/>
      <c r="I22" s="18">
        <f>G22+1</f>
        <v>44154</v>
      </c>
      <c r="J22" s="19"/>
      <c r="K22" s="75">
        <f>I22+1</f>
        <v>44155</v>
      </c>
      <c r="L22" s="76"/>
      <c r="M22" s="77"/>
      <c r="N22" s="77"/>
      <c r="O22" s="77"/>
      <c r="P22" s="77"/>
      <c r="Q22" s="77"/>
      <c r="R22" s="78"/>
      <c r="S22" s="99">
        <f>K22+1</f>
        <v>44156</v>
      </c>
      <c r="T22" s="100"/>
      <c r="U22" s="101" t="s">
        <v>117</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111</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116</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118</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t="s">
        <v>119</v>
      </c>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44157</v>
      </c>
      <c r="B28" s="21"/>
      <c r="C28" s="18">
        <f>A28+1</f>
        <v>44158</v>
      </c>
      <c r="D28" s="19"/>
      <c r="E28" s="18">
        <f>C28+1</f>
        <v>44159</v>
      </c>
      <c r="F28" s="19"/>
      <c r="G28" s="18">
        <f>E28+1</f>
        <v>44160</v>
      </c>
      <c r="H28" s="19"/>
      <c r="I28" s="18">
        <f>G28+1</f>
        <v>44161</v>
      </c>
      <c r="J28" s="19"/>
      <c r="K28" s="75">
        <f>I28+1</f>
        <v>44162</v>
      </c>
      <c r="L28" s="76"/>
      <c r="M28" s="77"/>
      <c r="N28" s="77"/>
      <c r="O28" s="77"/>
      <c r="P28" s="77"/>
      <c r="Q28" s="77"/>
      <c r="R28" s="78"/>
      <c r="S28" s="99">
        <f>K28+1</f>
        <v>44163</v>
      </c>
      <c r="T28" s="100"/>
      <c r="U28" s="101" t="s">
        <v>112</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113</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114</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115</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120</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44164</v>
      </c>
      <c r="B34" s="21"/>
      <c r="C34" s="18">
        <f>A34+1</f>
        <v>44165</v>
      </c>
      <c r="D34" s="19"/>
      <c r="E34" s="18">
        <f>C34+1</f>
        <v>44166</v>
      </c>
      <c r="F34" s="19"/>
      <c r="G34" s="18">
        <f>E34+1</f>
        <v>44167</v>
      </c>
      <c r="H34" s="19"/>
      <c r="I34" s="18">
        <f>G34+1</f>
        <v>44168</v>
      </c>
      <c r="J34" s="19"/>
      <c r="K34" s="75">
        <f>I34+1</f>
        <v>44169</v>
      </c>
      <c r="L34" s="76"/>
      <c r="M34" s="77"/>
      <c r="N34" s="77"/>
      <c r="O34" s="77"/>
      <c r="P34" s="77"/>
      <c r="Q34" s="77"/>
      <c r="R34" s="78"/>
      <c r="S34" s="99">
        <f>K34+1</f>
        <v>44170</v>
      </c>
      <c r="T34" s="100"/>
      <c r="U34" s="101" t="s">
        <v>121</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122</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25</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123</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t="s">
        <v>124</v>
      </c>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44171</v>
      </c>
      <c r="B40" s="21"/>
      <c r="C40" s="18">
        <f>A40+1</f>
        <v>44172</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33" priority="3">
      <formula>MONTH(A10)&lt;&gt;MONTH($A$1)</formula>
    </cfRule>
    <cfRule type="expression" dxfId="32" priority="4">
      <formula>OR(WEEKDAY(A10,1)=1,WEEKDAY(A10,1)=7)</formula>
    </cfRule>
  </conditionalFormatting>
  <conditionalFormatting sqref="I10 I16 I22 I28 I34">
    <cfRule type="expression" dxfId="31" priority="1">
      <formula>MONTH(I10)&lt;&gt;MONTH($A$1)</formula>
    </cfRule>
    <cfRule type="expression" dxfId="30"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activeCell="E44" sqref="E4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DATE(יולי!AD18,יולי!AD20+5,1)</f>
        <v>44166</v>
      </c>
      <c r="B1" s="79"/>
      <c r="C1" s="79"/>
      <c r="D1" s="79"/>
      <c r="E1" s="79"/>
      <c r="F1" s="79"/>
      <c r="G1" s="79"/>
      <c r="H1" s="79"/>
      <c r="I1" s="17"/>
      <c r="J1" s="17"/>
      <c r="K1" s="82">
        <f>DATE(YEAR(A1),MONTH(A1)-1,1)</f>
        <v>44136</v>
      </c>
      <c r="L1" s="82"/>
      <c r="M1" s="82"/>
      <c r="N1" s="82"/>
      <c r="O1" s="82"/>
      <c r="P1" s="82"/>
      <c r="Q1" s="82"/>
      <c r="R1" s="3"/>
      <c r="S1" s="82">
        <f>DATE(YEAR(A1),MONTH(A1)+1,1)</f>
        <v>44197</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f t="shared" ref="K3:Q8" si="0">IF(MONTH($K$1)&lt;&gt;MONTH($K$1-(WEEKDAY($K$1,1)-(start_day-1))-IF((WEEKDAY($K$1,1)-(start_day-1))&lt;=0,7,0)+(ROW(K3)-ROW($K$3))*7+(COLUMN(K3)-COLUMN($K$3)+1)),"",$K$1-(WEEKDAY($K$1,1)-(start_day-1))-IF((WEEKDAY($K$1,1)-(start_day-1))&lt;=0,7,0)+(ROW(K3)-ROW($K$3))*7+(COLUMN(K3)-COLUMN($K$3)+1))</f>
        <v>44136</v>
      </c>
      <c r="L3" s="28">
        <f t="shared" si="0"/>
        <v>44137</v>
      </c>
      <c r="M3" s="28">
        <f t="shared" si="0"/>
        <v>44138</v>
      </c>
      <c r="N3" s="28">
        <f t="shared" si="0"/>
        <v>44139</v>
      </c>
      <c r="O3" s="28">
        <f t="shared" si="0"/>
        <v>44140</v>
      </c>
      <c r="P3" s="28">
        <f t="shared" si="0"/>
        <v>44141</v>
      </c>
      <c r="Q3" s="28">
        <f t="shared" si="0"/>
        <v>44142</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t="str">
        <f t="shared" si="1"/>
        <v/>
      </c>
      <c r="X3" s="28">
        <f t="shared" si="1"/>
        <v>44197</v>
      </c>
      <c r="Y3" s="28">
        <f t="shared" si="1"/>
        <v>44198</v>
      </c>
      <c r="Z3" s="5"/>
      <c r="AA3" s="5"/>
    </row>
    <row r="4" spans="1:27" s="6" customFormat="1" ht="9" customHeight="1" x14ac:dyDescent="0.2">
      <c r="A4" s="79"/>
      <c r="B4" s="79"/>
      <c r="C4" s="79"/>
      <c r="D4" s="79"/>
      <c r="E4" s="79"/>
      <c r="F4" s="79"/>
      <c r="G4" s="79"/>
      <c r="H4" s="79"/>
      <c r="I4" s="17"/>
      <c r="J4" s="17"/>
      <c r="K4" s="28">
        <f t="shared" si="0"/>
        <v>44143</v>
      </c>
      <c r="L4" s="28">
        <f t="shared" si="0"/>
        <v>44144</v>
      </c>
      <c r="M4" s="28">
        <f t="shared" si="0"/>
        <v>44145</v>
      </c>
      <c r="N4" s="28">
        <f t="shared" si="0"/>
        <v>44146</v>
      </c>
      <c r="O4" s="28">
        <f t="shared" si="0"/>
        <v>44147</v>
      </c>
      <c r="P4" s="28">
        <f t="shared" si="0"/>
        <v>44148</v>
      </c>
      <c r="Q4" s="28">
        <f t="shared" si="0"/>
        <v>44149</v>
      </c>
      <c r="R4" s="3"/>
      <c r="S4" s="28">
        <f t="shared" si="1"/>
        <v>44199</v>
      </c>
      <c r="T4" s="28">
        <f t="shared" si="1"/>
        <v>44200</v>
      </c>
      <c r="U4" s="28">
        <f t="shared" si="1"/>
        <v>44201</v>
      </c>
      <c r="V4" s="28">
        <f t="shared" si="1"/>
        <v>44202</v>
      </c>
      <c r="W4" s="28">
        <f t="shared" si="1"/>
        <v>44203</v>
      </c>
      <c r="X4" s="28">
        <f t="shared" si="1"/>
        <v>44204</v>
      </c>
      <c r="Y4" s="28">
        <f t="shared" si="1"/>
        <v>44205</v>
      </c>
      <c r="Z4" s="5"/>
      <c r="AA4" s="5"/>
    </row>
    <row r="5" spans="1:27" s="6" customFormat="1" ht="9" customHeight="1" x14ac:dyDescent="0.2">
      <c r="A5" s="79"/>
      <c r="B5" s="79"/>
      <c r="C5" s="79"/>
      <c r="D5" s="79"/>
      <c r="E5" s="79"/>
      <c r="F5" s="79"/>
      <c r="G5" s="79"/>
      <c r="H5" s="79"/>
      <c r="I5" s="17"/>
      <c r="J5" s="17"/>
      <c r="K5" s="28">
        <f t="shared" si="0"/>
        <v>44150</v>
      </c>
      <c r="L5" s="28">
        <f t="shared" si="0"/>
        <v>44151</v>
      </c>
      <c r="M5" s="28">
        <f t="shared" si="0"/>
        <v>44152</v>
      </c>
      <c r="N5" s="28">
        <f t="shared" si="0"/>
        <v>44153</v>
      </c>
      <c r="O5" s="28">
        <f t="shared" si="0"/>
        <v>44154</v>
      </c>
      <c r="P5" s="28">
        <f t="shared" si="0"/>
        <v>44155</v>
      </c>
      <c r="Q5" s="28">
        <f t="shared" si="0"/>
        <v>44156</v>
      </c>
      <c r="R5" s="3"/>
      <c r="S5" s="28">
        <f t="shared" si="1"/>
        <v>44206</v>
      </c>
      <c r="T5" s="28">
        <f t="shared" si="1"/>
        <v>44207</v>
      </c>
      <c r="U5" s="28">
        <f t="shared" si="1"/>
        <v>44208</v>
      </c>
      <c r="V5" s="28">
        <f t="shared" si="1"/>
        <v>44209</v>
      </c>
      <c r="W5" s="28">
        <f t="shared" si="1"/>
        <v>44210</v>
      </c>
      <c r="X5" s="28">
        <f t="shared" si="1"/>
        <v>44211</v>
      </c>
      <c r="Y5" s="28">
        <f t="shared" si="1"/>
        <v>44212</v>
      </c>
      <c r="Z5" s="5"/>
      <c r="AA5" s="5"/>
    </row>
    <row r="6" spans="1:27" s="6" customFormat="1" ht="9" customHeight="1" x14ac:dyDescent="0.2">
      <c r="A6" s="79"/>
      <c r="B6" s="79"/>
      <c r="C6" s="79"/>
      <c r="D6" s="79"/>
      <c r="E6" s="79"/>
      <c r="F6" s="79"/>
      <c r="G6" s="79"/>
      <c r="H6" s="79"/>
      <c r="I6" s="17"/>
      <c r="J6" s="17"/>
      <c r="K6" s="28">
        <f t="shared" si="0"/>
        <v>44157</v>
      </c>
      <c r="L6" s="28">
        <f t="shared" si="0"/>
        <v>44158</v>
      </c>
      <c r="M6" s="28">
        <f t="shared" si="0"/>
        <v>44159</v>
      </c>
      <c r="N6" s="28">
        <f t="shared" si="0"/>
        <v>44160</v>
      </c>
      <c r="O6" s="28">
        <f t="shared" si="0"/>
        <v>44161</v>
      </c>
      <c r="P6" s="28">
        <f t="shared" si="0"/>
        <v>44162</v>
      </c>
      <c r="Q6" s="28">
        <f t="shared" si="0"/>
        <v>44163</v>
      </c>
      <c r="R6" s="3"/>
      <c r="S6" s="28">
        <f t="shared" si="1"/>
        <v>44213</v>
      </c>
      <c r="T6" s="28">
        <f t="shared" si="1"/>
        <v>44214</v>
      </c>
      <c r="U6" s="28">
        <f t="shared" si="1"/>
        <v>44215</v>
      </c>
      <c r="V6" s="28">
        <f t="shared" si="1"/>
        <v>44216</v>
      </c>
      <c r="W6" s="28">
        <f t="shared" si="1"/>
        <v>44217</v>
      </c>
      <c r="X6" s="28">
        <f t="shared" si="1"/>
        <v>44218</v>
      </c>
      <c r="Y6" s="28">
        <f t="shared" si="1"/>
        <v>44219</v>
      </c>
      <c r="Z6" s="5"/>
      <c r="AA6" s="5"/>
    </row>
    <row r="7" spans="1:27" s="6" customFormat="1" ht="9" customHeight="1" x14ac:dyDescent="0.2">
      <c r="A7" s="79"/>
      <c r="B7" s="79"/>
      <c r="C7" s="79"/>
      <c r="D7" s="79"/>
      <c r="E7" s="79"/>
      <c r="F7" s="79"/>
      <c r="G7" s="79"/>
      <c r="H7" s="79"/>
      <c r="I7" s="17"/>
      <c r="J7" s="17"/>
      <c r="K7" s="28">
        <f t="shared" si="0"/>
        <v>44164</v>
      </c>
      <c r="L7" s="28">
        <f t="shared" si="0"/>
        <v>44165</v>
      </c>
      <c r="M7" s="28" t="str">
        <f t="shared" si="0"/>
        <v/>
      </c>
      <c r="N7" s="28" t="str">
        <f t="shared" si="0"/>
        <v/>
      </c>
      <c r="O7" s="28" t="str">
        <f t="shared" si="0"/>
        <v/>
      </c>
      <c r="P7" s="28" t="str">
        <f t="shared" si="0"/>
        <v/>
      </c>
      <c r="Q7" s="28" t="str">
        <f t="shared" si="0"/>
        <v/>
      </c>
      <c r="R7" s="3"/>
      <c r="S7" s="28">
        <f t="shared" si="1"/>
        <v>44220</v>
      </c>
      <c r="T7" s="28">
        <f t="shared" si="1"/>
        <v>44221</v>
      </c>
      <c r="U7" s="28">
        <f t="shared" si="1"/>
        <v>44222</v>
      </c>
      <c r="V7" s="28">
        <f t="shared" si="1"/>
        <v>44223</v>
      </c>
      <c r="W7" s="28">
        <f t="shared" si="1"/>
        <v>44224</v>
      </c>
      <c r="X7" s="28">
        <f t="shared" si="1"/>
        <v>44225</v>
      </c>
      <c r="Y7" s="28">
        <f t="shared" si="1"/>
        <v>44226</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f t="shared" si="1"/>
        <v>44227</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44164</v>
      </c>
      <c r="B9" s="81"/>
      <c r="C9" s="81">
        <f>C10</f>
        <v>44165</v>
      </c>
      <c r="D9" s="81"/>
      <c r="E9" s="81">
        <f>E10</f>
        <v>44166</v>
      </c>
      <c r="F9" s="81"/>
      <c r="G9" s="81">
        <f>G10</f>
        <v>44167</v>
      </c>
      <c r="H9" s="81"/>
      <c r="I9" s="81">
        <f>I10</f>
        <v>44168</v>
      </c>
      <c r="J9" s="81"/>
      <c r="K9" s="81">
        <f>K10</f>
        <v>44169</v>
      </c>
      <c r="L9" s="81"/>
      <c r="M9" s="81"/>
      <c r="N9" s="81"/>
      <c r="O9" s="81"/>
      <c r="P9" s="81"/>
      <c r="Q9" s="81"/>
      <c r="R9" s="81"/>
      <c r="S9" s="81">
        <f>S10</f>
        <v>44170</v>
      </c>
      <c r="T9" s="81"/>
      <c r="U9" s="81"/>
      <c r="V9" s="81"/>
      <c r="W9" s="81"/>
      <c r="X9" s="81"/>
      <c r="Y9" s="81"/>
      <c r="Z9" s="83"/>
    </row>
    <row r="10" spans="1:27" s="1" customFormat="1" ht="18" x14ac:dyDescent="0.2">
      <c r="A10" s="20">
        <f>$A$1-(WEEKDAY($A$1,1)-(start_day-1))-IF((WEEKDAY($A$1,1)-(start_day-1))&lt;=0,7,0)+1</f>
        <v>44164</v>
      </c>
      <c r="B10" s="21"/>
      <c r="C10" s="18">
        <f>A10+1</f>
        <v>44165</v>
      </c>
      <c r="D10" s="19"/>
      <c r="E10" s="18">
        <f>C10+1</f>
        <v>44166</v>
      </c>
      <c r="F10" s="19"/>
      <c r="G10" s="18">
        <f>E10+1</f>
        <v>44167</v>
      </c>
      <c r="H10" s="19"/>
      <c r="I10" s="18">
        <f>G10+1</f>
        <v>44168</v>
      </c>
      <c r="J10" s="19"/>
      <c r="K10" s="75">
        <f>I10+1</f>
        <v>44169</v>
      </c>
      <c r="L10" s="76"/>
      <c r="M10" s="77"/>
      <c r="N10" s="77"/>
      <c r="O10" s="77"/>
      <c r="P10" s="77"/>
      <c r="Q10" s="77"/>
      <c r="R10" s="78"/>
      <c r="S10" s="99">
        <f>K10+1</f>
        <v>44170</v>
      </c>
      <c r="T10" s="100"/>
      <c r="U10" s="101" t="s">
        <v>125</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126</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127</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93</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t="s">
        <v>90</v>
      </c>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t="s">
        <v>142</v>
      </c>
      <c r="T15" s="94"/>
      <c r="U15" s="94"/>
      <c r="V15" s="94"/>
      <c r="W15" s="94"/>
      <c r="X15" s="94"/>
      <c r="Y15" s="94"/>
      <c r="Z15" s="95"/>
      <c r="AA15" s="10"/>
    </row>
    <row r="16" spans="1:27" s="1" customFormat="1" ht="18" x14ac:dyDescent="0.2">
      <c r="A16" s="20">
        <f>S10+1</f>
        <v>44171</v>
      </c>
      <c r="B16" s="21"/>
      <c r="C16" s="18">
        <f>A16+1</f>
        <v>44172</v>
      </c>
      <c r="D16" s="19"/>
      <c r="E16" s="18">
        <f>C16+1</f>
        <v>44173</v>
      </c>
      <c r="F16" s="19"/>
      <c r="G16" s="18">
        <f>E16+1</f>
        <v>44174</v>
      </c>
      <c r="H16" s="19"/>
      <c r="I16" s="18">
        <f>G16+1</f>
        <v>44175</v>
      </c>
      <c r="J16" s="19"/>
      <c r="K16" s="75">
        <f>I16+1</f>
        <v>44176</v>
      </c>
      <c r="L16" s="76"/>
      <c r="M16" s="77"/>
      <c r="N16" s="77"/>
      <c r="O16" s="77"/>
      <c r="P16" s="77"/>
      <c r="Q16" s="77"/>
      <c r="R16" s="78"/>
      <c r="S16" s="99">
        <f>K16+1</f>
        <v>44177</v>
      </c>
      <c r="T16" s="100"/>
      <c r="U16" s="101" t="s">
        <v>133</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128</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129</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130</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t="s">
        <v>131</v>
      </c>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t="s">
        <v>132</v>
      </c>
      <c r="T21" s="94"/>
      <c r="U21" s="94"/>
      <c r="V21" s="94"/>
      <c r="W21" s="94"/>
      <c r="X21" s="94"/>
      <c r="Y21" s="94"/>
      <c r="Z21" s="95"/>
      <c r="AA21" s="10"/>
    </row>
    <row r="22" spans="1:27" s="1" customFormat="1" ht="18" x14ac:dyDescent="0.2">
      <c r="A22" s="20">
        <f>S16+1</f>
        <v>44178</v>
      </c>
      <c r="B22" s="21"/>
      <c r="C22" s="18">
        <f>A22+1</f>
        <v>44179</v>
      </c>
      <c r="D22" s="19"/>
      <c r="E22" s="18">
        <f>C22+1</f>
        <v>44180</v>
      </c>
      <c r="F22" s="19"/>
      <c r="G22" s="18">
        <f>E22+1</f>
        <v>44181</v>
      </c>
      <c r="H22" s="19"/>
      <c r="I22" s="18">
        <f>G22+1</f>
        <v>44182</v>
      </c>
      <c r="J22" s="19"/>
      <c r="K22" s="75">
        <f>I22+1</f>
        <v>44183</v>
      </c>
      <c r="L22" s="76"/>
      <c r="M22" s="77"/>
      <c r="N22" s="77"/>
      <c r="O22" s="77"/>
      <c r="P22" s="77"/>
      <c r="Q22" s="77"/>
      <c r="R22" s="78"/>
      <c r="S22" s="99">
        <f>K22+1</f>
        <v>44184</v>
      </c>
      <c r="T22" s="100"/>
      <c r="U22" s="101" t="s">
        <v>134</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135</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136</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142</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44185</v>
      </c>
      <c r="B28" s="21"/>
      <c r="C28" s="18">
        <f>A28+1</f>
        <v>44186</v>
      </c>
      <c r="D28" s="19"/>
      <c r="E28" s="18">
        <f>C28+1</f>
        <v>44187</v>
      </c>
      <c r="F28" s="19"/>
      <c r="G28" s="18">
        <f>E28+1</f>
        <v>44188</v>
      </c>
      <c r="H28" s="19"/>
      <c r="I28" s="18">
        <f>G28+1</f>
        <v>44189</v>
      </c>
      <c r="J28" s="19"/>
      <c r="K28" s="75">
        <f>I28+1</f>
        <v>44190</v>
      </c>
      <c r="L28" s="76"/>
      <c r="M28" s="77"/>
      <c r="N28" s="77"/>
      <c r="O28" s="77"/>
      <c r="P28" s="77"/>
      <c r="Q28" s="77"/>
      <c r="R28" s="78"/>
      <c r="S28" s="99">
        <f>K28+1</f>
        <v>44191</v>
      </c>
      <c r="T28" s="100"/>
      <c r="U28" s="101" t="s">
        <v>137</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138</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139</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140</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141</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t="s">
        <v>142</v>
      </c>
      <c r="T33" s="94"/>
      <c r="U33" s="94"/>
      <c r="V33" s="94"/>
      <c r="W33" s="94"/>
      <c r="X33" s="94"/>
      <c r="Y33" s="94"/>
      <c r="Z33" s="95"/>
      <c r="AA33" s="10"/>
    </row>
    <row r="34" spans="1:27" s="1" customFormat="1" ht="18" x14ac:dyDescent="0.2">
      <c r="A34" s="20">
        <f>S28+1</f>
        <v>44192</v>
      </c>
      <c r="B34" s="21"/>
      <c r="C34" s="18">
        <f>A34+1</f>
        <v>44193</v>
      </c>
      <c r="D34" s="19"/>
      <c r="E34" s="18">
        <f>C34+1</f>
        <v>44194</v>
      </c>
      <c r="F34" s="19"/>
      <c r="G34" s="18">
        <f>E34+1</f>
        <v>44195</v>
      </c>
      <c r="H34" s="19"/>
      <c r="I34" s="18">
        <f>G34+1</f>
        <v>44196</v>
      </c>
      <c r="J34" s="19"/>
      <c r="K34" s="75">
        <f>I34+1</f>
        <v>44197</v>
      </c>
      <c r="L34" s="76"/>
      <c r="M34" s="77"/>
      <c r="N34" s="77"/>
      <c r="O34" s="77"/>
      <c r="P34" s="77"/>
      <c r="Q34" s="77"/>
      <c r="R34" s="78"/>
      <c r="S34" s="99">
        <f>K34+1</f>
        <v>44198</v>
      </c>
      <c r="T34" s="100"/>
      <c r="U34" s="101" t="s">
        <v>143</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144</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145</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146</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t="s">
        <v>142</v>
      </c>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44199</v>
      </c>
      <c r="B40" s="21"/>
      <c r="C40" s="18">
        <f>A40+1</f>
        <v>44200</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29" priority="3">
      <formula>MONTH(A10)&lt;&gt;MONTH($A$1)</formula>
    </cfRule>
    <cfRule type="expression" dxfId="28" priority="4">
      <formula>OR(WEEKDAY(A10,1)=1,WEEKDAY(A10,1)=7)</formula>
    </cfRule>
  </conditionalFormatting>
  <conditionalFormatting sqref="I10 I16 I22 I28 I34">
    <cfRule type="expression" dxfId="27" priority="1">
      <formula>MONTH(I10)&lt;&gt;MONTH($A$1)</formula>
    </cfRule>
    <cfRule type="expression" dxfId="26"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K39" activeCellId="4" sqref="C15:R15 C21:R21 C26: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DATE(יולי!AD18,יולי!AD20+6,1)</f>
        <v>44197</v>
      </c>
      <c r="B1" s="79"/>
      <c r="C1" s="79"/>
      <c r="D1" s="79"/>
      <c r="E1" s="79"/>
      <c r="F1" s="79"/>
      <c r="G1" s="79"/>
      <c r="H1" s="79"/>
      <c r="I1" s="17"/>
      <c r="J1" s="17"/>
      <c r="K1" s="82">
        <f>DATE(YEAR(A1),MONTH(A1)-1,1)</f>
        <v>44166</v>
      </c>
      <c r="L1" s="82"/>
      <c r="M1" s="82"/>
      <c r="N1" s="82"/>
      <c r="O1" s="82"/>
      <c r="P1" s="82"/>
      <c r="Q1" s="82"/>
      <c r="R1" s="3"/>
      <c r="S1" s="82">
        <f>DATE(YEAR(A1),MONTH(A1)+1,1)</f>
        <v>44228</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f t="shared" si="0"/>
        <v>44166</v>
      </c>
      <c r="N3" s="28">
        <f t="shared" si="0"/>
        <v>44167</v>
      </c>
      <c r="O3" s="28">
        <f t="shared" si="0"/>
        <v>44168</v>
      </c>
      <c r="P3" s="28">
        <f t="shared" si="0"/>
        <v>44169</v>
      </c>
      <c r="Q3" s="28">
        <f t="shared" si="0"/>
        <v>44170</v>
      </c>
      <c r="R3" s="3"/>
      <c r="S3" s="28" t="str">
        <f t="shared" ref="S3:Y8" si="1">IF(MONTH($S$1)&lt;&gt;MONTH($S$1-(WEEKDAY($S$1,1)-(start_day-1))-IF((WEEKDAY($S$1,1)-(start_day-1))&lt;=0,7,0)+(ROW(S3)-ROW($S$3))*7+(COLUMN(S3)-COLUMN($S$3)+1)),"",$S$1-(WEEKDAY($S$1,1)-(start_day-1))-IF((WEEKDAY($S$1,1)-(start_day-1))&lt;=0,7,0)+(ROW(S3)-ROW($S$3))*7+(COLUMN(S3)-COLUMN($S$3)+1))</f>
        <v/>
      </c>
      <c r="T3" s="28">
        <f t="shared" si="1"/>
        <v>44228</v>
      </c>
      <c r="U3" s="28">
        <f t="shared" si="1"/>
        <v>44229</v>
      </c>
      <c r="V3" s="28">
        <f t="shared" si="1"/>
        <v>44230</v>
      </c>
      <c r="W3" s="28">
        <f t="shared" si="1"/>
        <v>44231</v>
      </c>
      <c r="X3" s="28">
        <f t="shared" si="1"/>
        <v>44232</v>
      </c>
      <c r="Y3" s="28">
        <f t="shared" si="1"/>
        <v>44233</v>
      </c>
      <c r="Z3" s="5"/>
      <c r="AA3" s="5"/>
    </row>
    <row r="4" spans="1:27" s="6" customFormat="1" ht="9" customHeight="1" x14ac:dyDescent="0.2">
      <c r="A4" s="79"/>
      <c r="B4" s="79"/>
      <c r="C4" s="79"/>
      <c r="D4" s="79"/>
      <c r="E4" s="79"/>
      <c r="F4" s="79"/>
      <c r="G4" s="79"/>
      <c r="H4" s="79"/>
      <c r="I4" s="17"/>
      <c r="J4" s="17"/>
      <c r="K4" s="28">
        <f t="shared" si="0"/>
        <v>44171</v>
      </c>
      <c r="L4" s="28">
        <f t="shared" si="0"/>
        <v>44172</v>
      </c>
      <c r="M4" s="28">
        <f t="shared" si="0"/>
        <v>44173</v>
      </c>
      <c r="N4" s="28">
        <f t="shared" si="0"/>
        <v>44174</v>
      </c>
      <c r="O4" s="28">
        <f t="shared" si="0"/>
        <v>44175</v>
      </c>
      <c r="P4" s="28">
        <f t="shared" si="0"/>
        <v>44176</v>
      </c>
      <c r="Q4" s="28">
        <f t="shared" si="0"/>
        <v>44177</v>
      </c>
      <c r="R4" s="3"/>
      <c r="S4" s="28">
        <f t="shared" si="1"/>
        <v>44234</v>
      </c>
      <c r="T4" s="28">
        <f t="shared" si="1"/>
        <v>44235</v>
      </c>
      <c r="U4" s="28">
        <f t="shared" si="1"/>
        <v>44236</v>
      </c>
      <c r="V4" s="28">
        <f t="shared" si="1"/>
        <v>44237</v>
      </c>
      <c r="W4" s="28">
        <f t="shared" si="1"/>
        <v>44238</v>
      </c>
      <c r="X4" s="28">
        <f t="shared" si="1"/>
        <v>44239</v>
      </c>
      <c r="Y4" s="28">
        <f t="shared" si="1"/>
        <v>44240</v>
      </c>
      <c r="Z4" s="5"/>
      <c r="AA4" s="5"/>
    </row>
    <row r="5" spans="1:27" s="6" customFormat="1" ht="9" customHeight="1" x14ac:dyDescent="0.2">
      <c r="A5" s="79"/>
      <c r="B5" s="79"/>
      <c r="C5" s="79"/>
      <c r="D5" s="79"/>
      <c r="E5" s="79"/>
      <c r="F5" s="79"/>
      <c r="G5" s="79"/>
      <c r="H5" s="79"/>
      <c r="I5" s="17"/>
      <c r="J5" s="17"/>
      <c r="K5" s="28">
        <f t="shared" si="0"/>
        <v>44178</v>
      </c>
      <c r="L5" s="28">
        <f t="shared" si="0"/>
        <v>44179</v>
      </c>
      <c r="M5" s="28">
        <f t="shared" si="0"/>
        <v>44180</v>
      </c>
      <c r="N5" s="28">
        <f t="shared" si="0"/>
        <v>44181</v>
      </c>
      <c r="O5" s="28">
        <f t="shared" si="0"/>
        <v>44182</v>
      </c>
      <c r="P5" s="28">
        <f t="shared" si="0"/>
        <v>44183</v>
      </c>
      <c r="Q5" s="28">
        <f t="shared" si="0"/>
        <v>44184</v>
      </c>
      <c r="R5" s="3"/>
      <c r="S5" s="28">
        <f t="shared" si="1"/>
        <v>44241</v>
      </c>
      <c r="T5" s="28">
        <f t="shared" si="1"/>
        <v>44242</v>
      </c>
      <c r="U5" s="28">
        <f t="shared" si="1"/>
        <v>44243</v>
      </c>
      <c r="V5" s="28">
        <f t="shared" si="1"/>
        <v>44244</v>
      </c>
      <c r="W5" s="28">
        <f t="shared" si="1"/>
        <v>44245</v>
      </c>
      <c r="X5" s="28">
        <f t="shared" si="1"/>
        <v>44246</v>
      </c>
      <c r="Y5" s="28">
        <f t="shared" si="1"/>
        <v>44247</v>
      </c>
      <c r="Z5" s="5"/>
      <c r="AA5" s="5"/>
    </row>
    <row r="6" spans="1:27" s="6" customFormat="1" ht="9" customHeight="1" x14ac:dyDescent="0.2">
      <c r="A6" s="79"/>
      <c r="B6" s="79"/>
      <c r="C6" s="79"/>
      <c r="D6" s="79"/>
      <c r="E6" s="79"/>
      <c r="F6" s="79"/>
      <c r="G6" s="79"/>
      <c r="H6" s="79"/>
      <c r="I6" s="17"/>
      <c r="J6" s="17"/>
      <c r="K6" s="28">
        <f t="shared" si="0"/>
        <v>44185</v>
      </c>
      <c r="L6" s="28">
        <f t="shared" si="0"/>
        <v>44186</v>
      </c>
      <c r="M6" s="28">
        <f t="shared" si="0"/>
        <v>44187</v>
      </c>
      <c r="N6" s="28">
        <f t="shared" si="0"/>
        <v>44188</v>
      </c>
      <c r="O6" s="28">
        <f t="shared" si="0"/>
        <v>44189</v>
      </c>
      <c r="P6" s="28">
        <f t="shared" si="0"/>
        <v>44190</v>
      </c>
      <c r="Q6" s="28">
        <f t="shared" si="0"/>
        <v>44191</v>
      </c>
      <c r="R6" s="3"/>
      <c r="S6" s="28">
        <f t="shared" si="1"/>
        <v>44248</v>
      </c>
      <c r="T6" s="28">
        <f t="shared" si="1"/>
        <v>44249</v>
      </c>
      <c r="U6" s="28">
        <f t="shared" si="1"/>
        <v>44250</v>
      </c>
      <c r="V6" s="28">
        <f t="shared" si="1"/>
        <v>44251</v>
      </c>
      <c r="W6" s="28">
        <f t="shared" si="1"/>
        <v>44252</v>
      </c>
      <c r="X6" s="28">
        <f t="shared" si="1"/>
        <v>44253</v>
      </c>
      <c r="Y6" s="28">
        <f t="shared" si="1"/>
        <v>44254</v>
      </c>
      <c r="Z6" s="5"/>
      <c r="AA6" s="5"/>
    </row>
    <row r="7" spans="1:27" s="6" customFormat="1" ht="9" customHeight="1" x14ac:dyDescent="0.2">
      <c r="A7" s="79"/>
      <c r="B7" s="79"/>
      <c r="C7" s="79"/>
      <c r="D7" s="79"/>
      <c r="E7" s="79"/>
      <c r="F7" s="79"/>
      <c r="G7" s="79"/>
      <c r="H7" s="79"/>
      <c r="I7" s="17"/>
      <c r="J7" s="17"/>
      <c r="K7" s="28">
        <f t="shared" si="0"/>
        <v>44192</v>
      </c>
      <c r="L7" s="28">
        <f t="shared" si="0"/>
        <v>44193</v>
      </c>
      <c r="M7" s="28">
        <f t="shared" si="0"/>
        <v>44194</v>
      </c>
      <c r="N7" s="28">
        <f t="shared" si="0"/>
        <v>44195</v>
      </c>
      <c r="O7" s="28">
        <f t="shared" si="0"/>
        <v>44196</v>
      </c>
      <c r="P7" s="28" t="str">
        <f t="shared" si="0"/>
        <v/>
      </c>
      <c r="Q7" s="28" t="str">
        <f t="shared" si="0"/>
        <v/>
      </c>
      <c r="R7" s="3"/>
      <c r="S7" s="28">
        <f t="shared" si="1"/>
        <v>44255</v>
      </c>
      <c r="T7" s="28" t="str">
        <f t="shared" si="1"/>
        <v/>
      </c>
      <c r="U7" s="28" t="str">
        <f t="shared" si="1"/>
        <v/>
      </c>
      <c r="V7" s="28" t="str">
        <f t="shared" si="1"/>
        <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44192</v>
      </c>
      <c r="B9" s="81"/>
      <c r="C9" s="81">
        <f>C10</f>
        <v>44193</v>
      </c>
      <c r="D9" s="81"/>
      <c r="E9" s="81">
        <f>E10</f>
        <v>44194</v>
      </c>
      <c r="F9" s="81"/>
      <c r="G9" s="81">
        <f>G10</f>
        <v>44195</v>
      </c>
      <c r="H9" s="81"/>
      <c r="I9" s="81">
        <f>I10</f>
        <v>44196</v>
      </c>
      <c r="J9" s="81"/>
      <c r="K9" s="81">
        <f>K10</f>
        <v>44197</v>
      </c>
      <c r="L9" s="81"/>
      <c r="M9" s="81"/>
      <c r="N9" s="81"/>
      <c r="O9" s="81"/>
      <c r="P9" s="81"/>
      <c r="Q9" s="81"/>
      <c r="R9" s="81"/>
      <c r="S9" s="81">
        <f>S10</f>
        <v>44198</v>
      </c>
      <c r="T9" s="81"/>
      <c r="U9" s="81"/>
      <c r="V9" s="81"/>
      <c r="W9" s="81"/>
      <c r="X9" s="81"/>
      <c r="Y9" s="81"/>
      <c r="Z9" s="83"/>
    </row>
    <row r="10" spans="1:27" s="1" customFormat="1" ht="18" x14ac:dyDescent="0.2">
      <c r="A10" s="20">
        <f>$A$1-(WEEKDAY($A$1,1)-(start_day-1))-IF((WEEKDAY($A$1,1)-(start_day-1))&lt;=0,7,0)+1</f>
        <v>44192</v>
      </c>
      <c r="B10" s="21"/>
      <c r="C10" s="18">
        <f>A10+1</f>
        <v>44193</v>
      </c>
      <c r="D10" s="19"/>
      <c r="E10" s="18">
        <f>C10+1</f>
        <v>44194</v>
      </c>
      <c r="F10" s="19"/>
      <c r="G10" s="18">
        <f>E10+1</f>
        <v>44195</v>
      </c>
      <c r="H10" s="19"/>
      <c r="I10" s="18">
        <f>G10+1</f>
        <v>44196</v>
      </c>
      <c r="J10" s="19"/>
      <c r="K10" s="75">
        <f>I10+1</f>
        <v>44197</v>
      </c>
      <c r="L10" s="76"/>
      <c r="M10" s="77"/>
      <c r="N10" s="77"/>
      <c r="O10" s="77"/>
      <c r="P10" s="77"/>
      <c r="Q10" s="77"/>
      <c r="R10" s="78"/>
      <c r="S10" s="99">
        <f>K10+1</f>
        <v>44198</v>
      </c>
      <c r="T10" s="100"/>
      <c r="U10" s="101" t="s">
        <v>147</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44199</v>
      </c>
      <c r="B16" s="21"/>
      <c r="C16" s="18">
        <f>A16+1</f>
        <v>44200</v>
      </c>
      <c r="D16" s="19"/>
      <c r="E16" s="18">
        <f>C16+1</f>
        <v>44201</v>
      </c>
      <c r="F16" s="19"/>
      <c r="G16" s="18">
        <f>E16+1</f>
        <v>44202</v>
      </c>
      <c r="H16" s="19"/>
      <c r="I16" s="18">
        <f>G16+1</f>
        <v>44203</v>
      </c>
      <c r="J16" s="19"/>
      <c r="K16" s="75">
        <f>I16+1</f>
        <v>44204</v>
      </c>
      <c r="L16" s="76"/>
      <c r="M16" s="77"/>
      <c r="N16" s="77"/>
      <c r="O16" s="77"/>
      <c r="P16" s="77"/>
      <c r="Q16" s="77"/>
      <c r="R16" s="78"/>
      <c r="S16" s="99">
        <f>K16+1</f>
        <v>44205</v>
      </c>
      <c r="T16" s="100"/>
      <c r="U16" s="101" t="s">
        <v>148</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149</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150</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151</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44206</v>
      </c>
      <c r="B22" s="21"/>
      <c r="C22" s="18">
        <f>A22+1</f>
        <v>44207</v>
      </c>
      <c r="D22" s="19"/>
      <c r="E22" s="18">
        <f>C22+1</f>
        <v>44208</v>
      </c>
      <c r="F22" s="19"/>
      <c r="G22" s="18">
        <f>E22+1</f>
        <v>44209</v>
      </c>
      <c r="H22" s="19"/>
      <c r="I22" s="18">
        <f>G22+1</f>
        <v>44210</v>
      </c>
      <c r="J22" s="19"/>
      <c r="K22" s="75">
        <f>I22+1</f>
        <v>44211</v>
      </c>
      <c r="L22" s="76"/>
      <c r="M22" s="77"/>
      <c r="N22" s="77"/>
      <c r="O22" s="77"/>
      <c r="P22" s="77"/>
      <c r="Q22" s="77"/>
      <c r="R22" s="78"/>
      <c r="S22" s="99">
        <f>K22+1</f>
        <v>44212</v>
      </c>
      <c r="T22" s="100"/>
      <c r="U22" s="101" t="s">
        <v>147</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c r="T25" s="97"/>
      <c r="U25" s="97"/>
      <c r="V25" s="97"/>
      <c r="W25" s="97"/>
      <c r="X25" s="97"/>
      <c r="Y25" s="97"/>
      <c r="Z25" s="98"/>
      <c r="AA25" s="10"/>
    </row>
    <row r="26" spans="1:27" s="1" customFormat="1" x14ac:dyDescent="0.2">
      <c r="A26" s="57"/>
      <c r="B26" s="58"/>
      <c r="C26" s="70" t="s">
        <v>221</v>
      </c>
      <c r="D26" s="71"/>
      <c r="E26" s="71"/>
      <c r="F26" s="71"/>
      <c r="G26" s="71"/>
      <c r="H26" s="71"/>
      <c r="I26" s="71"/>
      <c r="J26" s="72"/>
      <c r="K26" s="70" t="s">
        <v>221</v>
      </c>
      <c r="L26" s="71"/>
      <c r="M26" s="71"/>
      <c r="N26" s="71"/>
      <c r="O26" s="71"/>
      <c r="P26" s="71"/>
      <c r="Q26" s="71"/>
      <c r="R26" s="72"/>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44213</v>
      </c>
      <c r="B28" s="21"/>
      <c r="C28" s="18">
        <f>A28+1</f>
        <v>44214</v>
      </c>
      <c r="D28" s="19"/>
      <c r="E28" s="18">
        <f>C28+1</f>
        <v>44215</v>
      </c>
      <c r="F28" s="19"/>
      <c r="G28" s="18">
        <f>E28+1</f>
        <v>44216</v>
      </c>
      <c r="H28" s="19"/>
      <c r="I28" s="18">
        <f>G28+1</f>
        <v>44217</v>
      </c>
      <c r="J28" s="19"/>
      <c r="K28" s="75">
        <f>I28+1</f>
        <v>44218</v>
      </c>
      <c r="L28" s="76"/>
      <c r="M28" s="77"/>
      <c r="N28" s="77"/>
      <c r="O28" s="77"/>
      <c r="P28" s="77"/>
      <c r="Q28" s="77"/>
      <c r="R28" s="78"/>
      <c r="S28" s="99">
        <f>K28+1</f>
        <v>44219</v>
      </c>
      <c r="T28" s="100"/>
      <c r="U28" s="101" t="s">
        <v>147</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44220</v>
      </c>
      <c r="B34" s="21"/>
      <c r="C34" s="18">
        <f>A34+1</f>
        <v>44221</v>
      </c>
      <c r="D34" s="19"/>
      <c r="E34" s="18">
        <f>C34+1</f>
        <v>44222</v>
      </c>
      <c r="F34" s="19"/>
      <c r="G34" s="18">
        <f>E34+1</f>
        <v>44223</v>
      </c>
      <c r="H34" s="19"/>
      <c r="I34" s="18">
        <f>G34+1</f>
        <v>44224</v>
      </c>
      <c r="J34" s="19"/>
      <c r="K34" s="75">
        <f>I34+1</f>
        <v>44225</v>
      </c>
      <c r="L34" s="76"/>
      <c r="M34" s="77"/>
      <c r="N34" s="77"/>
      <c r="O34" s="77"/>
      <c r="P34" s="77"/>
      <c r="Q34" s="77"/>
      <c r="R34" s="78"/>
      <c r="S34" s="99">
        <f>K34+1</f>
        <v>44226</v>
      </c>
      <c r="T34" s="100"/>
      <c r="U34" s="101" t="s">
        <v>147</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44227</v>
      </c>
      <c r="B40" s="21"/>
      <c r="C40" s="18">
        <f>A40+1</f>
        <v>44228</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199">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K26:R26"/>
    <mergeCell ref="S26:Z26"/>
    <mergeCell ref="A25:B25"/>
    <mergeCell ref="C25:D25"/>
    <mergeCell ref="E25:F25"/>
    <mergeCell ref="G25:H25"/>
    <mergeCell ref="I25:J25"/>
    <mergeCell ref="K25:R25"/>
    <mergeCell ref="C26:J26"/>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25" priority="3">
      <formula>MONTH(A10)&lt;&gt;MONTH($A$1)</formula>
    </cfRule>
    <cfRule type="expression" dxfId="24" priority="4">
      <formula>OR(WEEKDAY(A10,1)=1,WEEKDAY(A10,1)=7)</formula>
    </cfRule>
  </conditionalFormatting>
  <conditionalFormatting sqref="I10 I16 I22 I28 I34">
    <cfRule type="expression" dxfId="23" priority="1">
      <formula>MONTH(I10)&lt;&gt;MONTH($A$1)</formula>
    </cfRule>
    <cfRule type="expression" dxfId="22"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DATE(יולי!AD18,יולי!AD20+7,1)</f>
        <v>44228</v>
      </c>
      <c r="B1" s="79"/>
      <c r="C1" s="79"/>
      <c r="D1" s="79"/>
      <c r="E1" s="79"/>
      <c r="F1" s="79"/>
      <c r="G1" s="79"/>
      <c r="H1" s="79"/>
      <c r="I1" s="17"/>
      <c r="J1" s="17"/>
      <c r="K1" s="82">
        <f>DATE(YEAR(A1),MONTH(A1)-1,1)</f>
        <v>44197</v>
      </c>
      <c r="L1" s="82"/>
      <c r="M1" s="82"/>
      <c r="N1" s="82"/>
      <c r="O1" s="82"/>
      <c r="P1" s="82"/>
      <c r="Q1" s="82"/>
      <c r="R1" s="3"/>
      <c r="S1" s="82">
        <f>DATE(YEAR(A1),MONTH(A1)+1,1)</f>
        <v>44256</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t="str">
        <f t="shared" si="0"/>
        <v/>
      </c>
      <c r="M3" s="28" t="str">
        <f t="shared" si="0"/>
        <v/>
      </c>
      <c r="N3" s="28" t="str">
        <f t="shared" si="0"/>
        <v/>
      </c>
      <c r="O3" s="28" t="str">
        <f t="shared" si="0"/>
        <v/>
      </c>
      <c r="P3" s="28">
        <f t="shared" si="0"/>
        <v>44197</v>
      </c>
      <c r="Q3" s="28">
        <f t="shared" si="0"/>
        <v>44198</v>
      </c>
      <c r="R3" s="3"/>
      <c r="S3" s="28" t="str">
        <f t="shared" ref="S3:Y8" si="1">IF(MONTH($S$1)&lt;&gt;MONTH($S$1-(WEEKDAY($S$1,1)-(start_day-1))-IF((WEEKDAY($S$1,1)-(start_day-1))&lt;=0,7,0)+(ROW(S3)-ROW($S$3))*7+(COLUMN(S3)-COLUMN($S$3)+1)),"",$S$1-(WEEKDAY($S$1,1)-(start_day-1))-IF((WEEKDAY($S$1,1)-(start_day-1))&lt;=0,7,0)+(ROW(S3)-ROW($S$3))*7+(COLUMN(S3)-COLUMN($S$3)+1))</f>
        <v/>
      </c>
      <c r="T3" s="28">
        <f t="shared" si="1"/>
        <v>44256</v>
      </c>
      <c r="U3" s="28">
        <f t="shared" si="1"/>
        <v>44257</v>
      </c>
      <c r="V3" s="28">
        <f t="shared" si="1"/>
        <v>44258</v>
      </c>
      <c r="W3" s="28">
        <f t="shared" si="1"/>
        <v>44259</v>
      </c>
      <c r="X3" s="28">
        <f t="shared" si="1"/>
        <v>44260</v>
      </c>
      <c r="Y3" s="28">
        <f t="shared" si="1"/>
        <v>44261</v>
      </c>
      <c r="Z3" s="5"/>
      <c r="AA3" s="5"/>
    </row>
    <row r="4" spans="1:27" s="6" customFormat="1" ht="9" customHeight="1" x14ac:dyDescent="0.2">
      <c r="A4" s="79"/>
      <c r="B4" s="79"/>
      <c r="C4" s="79"/>
      <c r="D4" s="79"/>
      <c r="E4" s="79"/>
      <c r="F4" s="79"/>
      <c r="G4" s="79"/>
      <c r="H4" s="79"/>
      <c r="I4" s="17"/>
      <c r="J4" s="17"/>
      <c r="K4" s="28">
        <f t="shared" si="0"/>
        <v>44199</v>
      </c>
      <c r="L4" s="28">
        <f t="shared" si="0"/>
        <v>44200</v>
      </c>
      <c r="M4" s="28">
        <f t="shared" si="0"/>
        <v>44201</v>
      </c>
      <c r="N4" s="28">
        <f t="shared" si="0"/>
        <v>44202</v>
      </c>
      <c r="O4" s="28">
        <f t="shared" si="0"/>
        <v>44203</v>
      </c>
      <c r="P4" s="28">
        <f t="shared" si="0"/>
        <v>44204</v>
      </c>
      <c r="Q4" s="28">
        <f t="shared" si="0"/>
        <v>44205</v>
      </c>
      <c r="R4" s="3"/>
      <c r="S4" s="28">
        <f t="shared" si="1"/>
        <v>44262</v>
      </c>
      <c r="T4" s="28">
        <f t="shared" si="1"/>
        <v>44263</v>
      </c>
      <c r="U4" s="28">
        <f t="shared" si="1"/>
        <v>44264</v>
      </c>
      <c r="V4" s="28">
        <f t="shared" si="1"/>
        <v>44265</v>
      </c>
      <c r="W4" s="28">
        <f t="shared" si="1"/>
        <v>44266</v>
      </c>
      <c r="X4" s="28">
        <f t="shared" si="1"/>
        <v>44267</v>
      </c>
      <c r="Y4" s="28">
        <f t="shared" si="1"/>
        <v>44268</v>
      </c>
      <c r="Z4" s="5"/>
      <c r="AA4" s="5"/>
    </row>
    <row r="5" spans="1:27" s="6" customFormat="1" ht="9" customHeight="1" x14ac:dyDescent="0.2">
      <c r="A5" s="79"/>
      <c r="B5" s="79"/>
      <c r="C5" s="79"/>
      <c r="D5" s="79"/>
      <c r="E5" s="79"/>
      <c r="F5" s="79"/>
      <c r="G5" s="79"/>
      <c r="H5" s="79"/>
      <c r="I5" s="17"/>
      <c r="J5" s="17"/>
      <c r="K5" s="28">
        <f t="shared" si="0"/>
        <v>44206</v>
      </c>
      <c r="L5" s="28">
        <f t="shared" si="0"/>
        <v>44207</v>
      </c>
      <c r="M5" s="28">
        <f t="shared" si="0"/>
        <v>44208</v>
      </c>
      <c r="N5" s="28">
        <f t="shared" si="0"/>
        <v>44209</v>
      </c>
      <c r="O5" s="28">
        <f t="shared" si="0"/>
        <v>44210</v>
      </c>
      <c r="P5" s="28">
        <f t="shared" si="0"/>
        <v>44211</v>
      </c>
      <c r="Q5" s="28">
        <f t="shared" si="0"/>
        <v>44212</v>
      </c>
      <c r="R5" s="3"/>
      <c r="S5" s="28">
        <f t="shared" si="1"/>
        <v>44269</v>
      </c>
      <c r="T5" s="28">
        <f t="shared" si="1"/>
        <v>44270</v>
      </c>
      <c r="U5" s="28">
        <f t="shared" si="1"/>
        <v>44271</v>
      </c>
      <c r="V5" s="28">
        <f t="shared" si="1"/>
        <v>44272</v>
      </c>
      <c r="W5" s="28">
        <f t="shared" si="1"/>
        <v>44273</v>
      </c>
      <c r="X5" s="28">
        <f t="shared" si="1"/>
        <v>44274</v>
      </c>
      <c r="Y5" s="28">
        <f t="shared" si="1"/>
        <v>44275</v>
      </c>
      <c r="Z5" s="5"/>
      <c r="AA5" s="5"/>
    </row>
    <row r="6" spans="1:27" s="6" customFormat="1" ht="9" customHeight="1" x14ac:dyDescent="0.2">
      <c r="A6" s="79"/>
      <c r="B6" s="79"/>
      <c r="C6" s="79"/>
      <c r="D6" s="79"/>
      <c r="E6" s="79"/>
      <c r="F6" s="79"/>
      <c r="G6" s="79"/>
      <c r="H6" s="79"/>
      <c r="I6" s="17"/>
      <c r="J6" s="17"/>
      <c r="K6" s="28">
        <f t="shared" si="0"/>
        <v>44213</v>
      </c>
      <c r="L6" s="28">
        <f t="shared" si="0"/>
        <v>44214</v>
      </c>
      <c r="M6" s="28">
        <f t="shared" si="0"/>
        <v>44215</v>
      </c>
      <c r="N6" s="28">
        <f t="shared" si="0"/>
        <v>44216</v>
      </c>
      <c r="O6" s="28">
        <f t="shared" si="0"/>
        <v>44217</v>
      </c>
      <c r="P6" s="28">
        <f t="shared" si="0"/>
        <v>44218</v>
      </c>
      <c r="Q6" s="28">
        <f t="shared" si="0"/>
        <v>44219</v>
      </c>
      <c r="R6" s="3"/>
      <c r="S6" s="28">
        <f t="shared" si="1"/>
        <v>44276</v>
      </c>
      <c r="T6" s="28">
        <f t="shared" si="1"/>
        <v>44277</v>
      </c>
      <c r="U6" s="28">
        <f t="shared" si="1"/>
        <v>44278</v>
      </c>
      <c r="V6" s="28">
        <f t="shared" si="1"/>
        <v>44279</v>
      </c>
      <c r="W6" s="28">
        <f t="shared" si="1"/>
        <v>44280</v>
      </c>
      <c r="X6" s="28">
        <f t="shared" si="1"/>
        <v>44281</v>
      </c>
      <c r="Y6" s="28">
        <f t="shared" si="1"/>
        <v>44282</v>
      </c>
      <c r="Z6" s="5"/>
      <c r="AA6" s="5"/>
    </row>
    <row r="7" spans="1:27" s="6" customFormat="1" ht="9" customHeight="1" x14ac:dyDescent="0.2">
      <c r="A7" s="79"/>
      <c r="B7" s="79"/>
      <c r="C7" s="79"/>
      <c r="D7" s="79"/>
      <c r="E7" s="79"/>
      <c r="F7" s="79"/>
      <c r="G7" s="79"/>
      <c r="H7" s="79"/>
      <c r="I7" s="17"/>
      <c r="J7" s="17"/>
      <c r="K7" s="28">
        <f t="shared" si="0"/>
        <v>44220</v>
      </c>
      <c r="L7" s="28">
        <f t="shared" si="0"/>
        <v>44221</v>
      </c>
      <c r="M7" s="28">
        <f t="shared" si="0"/>
        <v>44222</v>
      </c>
      <c r="N7" s="28">
        <f t="shared" si="0"/>
        <v>44223</v>
      </c>
      <c r="O7" s="28">
        <f t="shared" si="0"/>
        <v>44224</v>
      </c>
      <c r="P7" s="28">
        <f t="shared" si="0"/>
        <v>44225</v>
      </c>
      <c r="Q7" s="28">
        <f t="shared" si="0"/>
        <v>44226</v>
      </c>
      <c r="R7" s="3"/>
      <c r="S7" s="28">
        <f t="shared" si="1"/>
        <v>44283</v>
      </c>
      <c r="T7" s="28">
        <f t="shared" si="1"/>
        <v>44284</v>
      </c>
      <c r="U7" s="28">
        <f t="shared" si="1"/>
        <v>44285</v>
      </c>
      <c r="V7" s="28">
        <f t="shared" si="1"/>
        <v>44286</v>
      </c>
      <c r="W7" s="28" t="str">
        <f t="shared" si="1"/>
        <v/>
      </c>
      <c r="X7" s="28" t="str">
        <f t="shared" si="1"/>
        <v/>
      </c>
      <c r="Y7" s="28" t="str">
        <f t="shared" si="1"/>
        <v/>
      </c>
      <c r="Z7" s="5"/>
      <c r="AA7" s="5"/>
    </row>
    <row r="8" spans="1:27" s="7" customFormat="1" ht="9" customHeight="1" x14ac:dyDescent="0.2">
      <c r="A8" s="32"/>
      <c r="B8" s="32"/>
      <c r="C8" s="32"/>
      <c r="D8" s="32"/>
      <c r="E8" s="32"/>
      <c r="F8" s="32"/>
      <c r="G8" s="32"/>
      <c r="H8" s="32"/>
      <c r="I8" s="31"/>
      <c r="J8" s="31"/>
      <c r="K8" s="28">
        <f t="shared" si="0"/>
        <v>44227</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44227</v>
      </c>
      <c r="B9" s="81"/>
      <c r="C9" s="81">
        <f>C10</f>
        <v>44228</v>
      </c>
      <c r="D9" s="81"/>
      <c r="E9" s="81">
        <f>E10</f>
        <v>44229</v>
      </c>
      <c r="F9" s="81"/>
      <c r="G9" s="81">
        <f>G10</f>
        <v>44230</v>
      </c>
      <c r="H9" s="81"/>
      <c r="I9" s="81">
        <f>I10</f>
        <v>44231</v>
      </c>
      <c r="J9" s="81"/>
      <c r="K9" s="81">
        <f>K10</f>
        <v>44232</v>
      </c>
      <c r="L9" s="81"/>
      <c r="M9" s="81"/>
      <c r="N9" s="81"/>
      <c r="O9" s="81"/>
      <c r="P9" s="81"/>
      <c r="Q9" s="81"/>
      <c r="R9" s="81"/>
      <c r="S9" s="81">
        <f>S10</f>
        <v>44233</v>
      </c>
      <c r="T9" s="81"/>
      <c r="U9" s="81"/>
      <c r="V9" s="81"/>
      <c r="W9" s="81"/>
      <c r="X9" s="81"/>
      <c r="Y9" s="81"/>
      <c r="Z9" s="83"/>
    </row>
    <row r="10" spans="1:27" s="1" customFormat="1" ht="18" x14ac:dyDescent="0.2">
      <c r="A10" s="20">
        <f>$A$1-(WEEKDAY($A$1,1)-(start_day-1))-IF((WEEKDAY($A$1,1)-(start_day-1))&lt;=0,7,0)+1</f>
        <v>44227</v>
      </c>
      <c r="B10" s="21"/>
      <c r="C10" s="18">
        <f>A10+1</f>
        <v>44228</v>
      </c>
      <c r="D10" s="19"/>
      <c r="E10" s="18">
        <f>C10+1</f>
        <v>44229</v>
      </c>
      <c r="F10" s="19"/>
      <c r="G10" s="18">
        <f>E10+1</f>
        <v>44230</v>
      </c>
      <c r="H10" s="19"/>
      <c r="I10" s="18">
        <f>G10+1</f>
        <v>44231</v>
      </c>
      <c r="J10" s="19"/>
      <c r="K10" s="75">
        <f>I10+1</f>
        <v>44232</v>
      </c>
      <c r="L10" s="76"/>
      <c r="M10" s="77"/>
      <c r="N10" s="77"/>
      <c r="O10" s="77"/>
      <c r="P10" s="77"/>
      <c r="Q10" s="77"/>
      <c r="R10" s="78"/>
      <c r="S10" s="99">
        <f>K10+1</f>
        <v>44233</v>
      </c>
      <c r="T10" s="100"/>
      <c r="U10" s="101" t="s">
        <v>152</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67</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153</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154</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44234</v>
      </c>
      <c r="B16" s="21"/>
      <c r="C16" s="18">
        <f>A16+1</f>
        <v>44235</v>
      </c>
      <c r="D16" s="19"/>
      <c r="E16" s="18">
        <f>C16+1</f>
        <v>44236</v>
      </c>
      <c r="F16" s="19"/>
      <c r="G16" s="18">
        <f>E16+1</f>
        <v>44237</v>
      </c>
      <c r="H16" s="19"/>
      <c r="I16" s="18">
        <f>G16+1</f>
        <v>44238</v>
      </c>
      <c r="J16" s="19"/>
      <c r="K16" s="75">
        <f>I16+1</f>
        <v>44239</v>
      </c>
      <c r="L16" s="76"/>
      <c r="M16" s="77"/>
      <c r="N16" s="77"/>
      <c r="O16" s="77"/>
      <c r="P16" s="77"/>
      <c r="Q16" s="77"/>
      <c r="R16" s="78"/>
      <c r="S16" s="99">
        <f>K16+1</f>
        <v>44240</v>
      </c>
      <c r="T16" s="100"/>
      <c r="U16" s="101" t="s">
        <v>205</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206</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207</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44241</v>
      </c>
      <c r="B22" s="21"/>
      <c r="C22" s="18">
        <f>A22+1</f>
        <v>44242</v>
      </c>
      <c r="D22" s="19"/>
      <c r="E22" s="18">
        <f>C22+1</f>
        <v>44243</v>
      </c>
      <c r="F22" s="19"/>
      <c r="G22" s="18">
        <f>E22+1</f>
        <v>44244</v>
      </c>
      <c r="H22" s="19"/>
      <c r="I22" s="18">
        <f>G22+1</f>
        <v>44245</v>
      </c>
      <c r="J22" s="19"/>
      <c r="K22" s="75">
        <f>I22+1</f>
        <v>44246</v>
      </c>
      <c r="L22" s="76"/>
      <c r="M22" s="77"/>
      <c r="N22" s="77"/>
      <c r="O22" s="77"/>
      <c r="P22" s="77"/>
      <c r="Q22" s="77"/>
      <c r="R22" s="78"/>
      <c r="S22" s="99">
        <f>K22+1</f>
        <v>44247</v>
      </c>
      <c r="T22" s="100"/>
      <c r="U22" s="101" t="s">
        <v>147</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44248</v>
      </c>
      <c r="B28" s="21"/>
      <c r="C28" s="18">
        <f>A28+1</f>
        <v>44249</v>
      </c>
      <c r="D28" s="19"/>
      <c r="E28" s="18">
        <f>C28+1</f>
        <v>44250</v>
      </c>
      <c r="F28" s="19"/>
      <c r="G28" s="18">
        <f>E28+1</f>
        <v>44251</v>
      </c>
      <c r="H28" s="19"/>
      <c r="I28" s="18">
        <f>G28+1</f>
        <v>44252</v>
      </c>
      <c r="J28" s="19"/>
      <c r="K28" s="75">
        <f>I28+1</f>
        <v>44253</v>
      </c>
      <c r="L28" s="76"/>
      <c r="M28" s="77"/>
      <c r="N28" s="77"/>
      <c r="O28" s="77"/>
      <c r="P28" s="77"/>
      <c r="Q28" s="77"/>
      <c r="R28" s="78"/>
      <c r="S28" s="99">
        <f>K28+1</f>
        <v>44254</v>
      </c>
      <c r="T28" s="100"/>
      <c r="U28" s="101" t="s">
        <v>147</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c r="T33" s="94"/>
      <c r="U33" s="94"/>
      <c r="V33" s="94"/>
      <c r="W33" s="94"/>
      <c r="X33" s="94"/>
      <c r="Y33" s="94"/>
      <c r="Z33" s="95"/>
      <c r="AA33" s="10"/>
    </row>
    <row r="34" spans="1:27" s="1" customFormat="1" ht="18" x14ac:dyDescent="0.2">
      <c r="A34" s="20">
        <f>S28+1</f>
        <v>44255</v>
      </c>
      <c r="B34" s="21"/>
      <c r="C34" s="18">
        <f>A34+1</f>
        <v>44256</v>
      </c>
      <c r="D34" s="19"/>
      <c r="E34" s="18">
        <f>C34+1</f>
        <v>44257</v>
      </c>
      <c r="F34" s="19"/>
      <c r="G34" s="18">
        <f>E34+1</f>
        <v>44258</v>
      </c>
      <c r="H34" s="19"/>
      <c r="I34" s="18">
        <f>G34+1</f>
        <v>44259</v>
      </c>
      <c r="J34" s="19"/>
      <c r="K34" s="75">
        <f>I34+1</f>
        <v>44260</v>
      </c>
      <c r="L34" s="76"/>
      <c r="M34" s="77"/>
      <c r="N34" s="77"/>
      <c r="O34" s="77"/>
      <c r="P34" s="77"/>
      <c r="Q34" s="77"/>
      <c r="R34" s="78"/>
      <c r="S34" s="99">
        <f>K34+1</f>
        <v>44261</v>
      </c>
      <c r="T34" s="100"/>
      <c r="U34" s="101" t="s">
        <v>147</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44262</v>
      </c>
      <c r="B40" s="21"/>
      <c r="C40" s="18">
        <f>A40+1</f>
        <v>44263</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21" priority="3">
      <formula>MONTH(A10)&lt;&gt;MONTH($A$1)</formula>
    </cfRule>
    <cfRule type="expression" dxfId="20" priority="4">
      <formula>OR(WEEKDAY(A10,1)=1,WEEKDAY(A10,1)=7)</formula>
    </cfRule>
  </conditionalFormatting>
  <conditionalFormatting sqref="I10 I16 I22 I28 I34">
    <cfRule type="expression" dxfId="19" priority="1">
      <formula>MONTH(I10)&lt;&gt;MONTH($A$1)</formula>
    </cfRule>
    <cfRule type="expression" dxfId="18"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activeCell="K39" activeCellId="4" sqref="C15:R15 C21:R21 C27:R27 C33:R33 C39:R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4" customFormat="1" ht="15" customHeight="1" x14ac:dyDescent="0.2">
      <c r="A1" s="79">
        <f>DATE(יולי!AD18,יולי!AD20+8,1)</f>
        <v>44256</v>
      </c>
      <c r="B1" s="79"/>
      <c r="C1" s="79"/>
      <c r="D1" s="79"/>
      <c r="E1" s="79"/>
      <c r="F1" s="79"/>
      <c r="G1" s="79"/>
      <c r="H1" s="79"/>
      <c r="I1" s="17"/>
      <c r="J1" s="17"/>
      <c r="K1" s="82">
        <f>DATE(YEAR(A1),MONTH(A1)-1,1)</f>
        <v>44228</v>
      </c>
      <c r="L1" s="82"/>
      <c r="M1" s="82"/>
      <c r="N1" s="82"/>
      <c r="O1" s="82"/>
      <c r="P1" s="82"/>
      <c r="Q1" s="82"/>
      <c r="R1" s="3"/>
      <c r="S1" s="82">
        <f>DATE(YEAR(A1),MONTH(A1)+1,1)</f>
        <v>44287</v>
      </c>
      <c r="T1" s="82"/>
      <c r="U1" s="82"/>
      <c r="V1" s="82"/>
      <c r="W1" s="82"/>
      <c r="X1" s="82"/>
      <c r="Y1" s="82"/>
      <c r="Z1" s="3"/>
      <c r="AA1" s="3"/>
    </row>
    <row r="2" spans="1:27" s="4" customFormat="1" ht="11.25" customHeight="1" x14ac:dyDescent="0.2">
      <c r="A2" s="79"/>
      <c r="B2" s="79"/>
      <c r="C2" s="79"/>
      <c r="D2" s="79"/>
      <c r="E2" s="79"/>
      <c r="F2" s="79"/>
      <c r="G2" s="79"/>
      <c r="H2" s="79"/>
      <c r="I2" s="17"/>
      <c r="J2" s="17"/>
      <c r="K2" s="27" t="str">
        <f>INDEX({"S";"M";"T";"W";"T";"F";"S"},1+MOD(start_day+1-2,7))</f>
        <v>S</v>
      </c>
      <c r="L2" s="27" t="str">
        <f>INDEX({"S";"M";"T";"W";"T";"F";"S"},1+MOD(start_day+2-2,7))</f>
        <v>M</v>
      </c>
      <c r="M2" s="27" t="str">
        <f>INDEX({"S";"M";"T";"W";"T";"F";"S"},1+MOD(start_day+3-2,7))</f>
        <v>T</v>
      </c>
      <c r="N2" s="27" t="str">
        <f>INDEX({"S";"M";"T";"W";"T";"F";"S"},1+MOD(start_day+4-2,7))</f>
        <v>W</v>
      </c>
      <c r="O2" s="27" t="str">
        <f>INDEX({"S";"M";"T";"W";"T";"F";"S"},1+MOD(start_day+5-2,7))</f>
        <v>T</v>
      </c>
      <c r="P2" s="27" t="str">
        <f>INDEX({"S";"M";"T";"W";"T";"F";"S"},1+MOD(start_day+6-2,7))</f>
        <v>F</v>
      </c>
      <c r="Q2" s="27" t="str">
        <f>INDEX({"S";"M";"T";"W";"T";"F";"S"},1+MOD(start_day+7-2,7))</f>
        <v>S</v>
      </c>
      <c r="R2" s="3"/>
      <c r="S2" s="27" t="str">
        <f>INDEX({"S";"M";"T";"W";"T";"F";"S"},1+MOD(start_day+1-2,7))</f>
        <v>S</v>
      </c>
      <c r="T2" s="27" t="str">
        <f>INDEX({"S";"M";"T";"W";"T";"F";"S"},1+MOD(start_day+2-2,7))</f>
        <v>M</v>
      </c>
      <c r="U2" s="27" t="str">
        <f>INDEX({"S";"M";"T";"W";"T";"F";"S"},1+MOD(start_day+3-2,7))</f>
        <v>T</v>
      </c>
      <c r="V2" s="27" t="str">
        <f>INDEX({"S";"M";"T";"W";"T";"F";"S"},1+MOD(start_day+4-2,7))</f>
        <v>W</v>
      </c>
      <c r="W2" s="27" t="str">
        <f>INDEX({"S";"M";"T";"W";"T";"F";"S"},1+MOD(start_day+5-2,7))</f>
        <v>T</v>
      </c>
      <c r="X2" s="27" t="str">
        <f>INDEX({"S";"M";"T";"W";"T";"F";"S"},1+MOD(start_day+6-2,7))</f>
        <v>F</v>
      </c>
      <c r="Y2" s="27" t="str">
        <f>INDEX({"S";"M";"T";"W";"T";"F";"S"},1+MOD(start_day+7-2,7))</f>
        <v>S</v>
      </c>
      <c r="Z2" s="3"/>
      <c r="AA2" s="3"/>
    </row>
    <row r="3" spans="1:27" s="6" customFormat="1" ht="9" customHeight="1" x14ac:dyDescent="0.2">
      <c r="A3" s="79"/>
      <c r="B3" s="79"/>
      <c r="C3" s="79"/>
      <c r="D3" s="79"/>
      <c r="E3" s="79"/>
      <c r="F3" s="79"/>
      <c r="G3" s="79"/>
      <c r="H3" s="79"/>
      <c r="I3" s="17"/>
      <c r="J3" s="17"/>
      <c r="K3" s="28" t="str">
        <f t="shared" ref="K3:Q8" si="0">IF(MONTH($K$1)&lt;&gt;MONTH($K$1-(WEEKDAY($K$1,1)-(start_day-1))-IF((WEEKDAY($K$1,1)-(start_day-1))&lt;=0,7,0)+(ROW(K3)-ROW($K$3))*7+(COLUMN(K3)-COLUMN($K$3)+1)),"",$K$1-(WEEKDAY($K$1,1)-(start_day-1))-IF((WEEKDAY($K$1,1)-(start_day-1))&lt;=0,7,0)+(ROW(K3)-ROW($K$3))*7+(COLUMN(K3)-COLUMN($K$3)+1))</f>
        <v/>
      </c>
      <c r="L3" s="28">
        <f t="shared" si="0"/>
        <v>44228</v>
      </c>
      <c r="M3" s="28">
        <f t="shared" si="0"/>
        <v>44229</v>
      </c>
      <c r="N3" s="28">
        <f t="shared" si="0"/>
        <v>44230</v>
      </c>
      <c r="O3" s="28">
        <f t="shared" si="0"/>
        <v>44231</v>
      </c>
      <c r="P3" s="28">
        <f t="shared" si="0"/>
        <v>44232</v>
      </c>
      <c r="Q3" s="28">
        <f t="shared" si="0"/>
        <v>44233</v>
      </c>
      <c r="R3" s="3"/>
      <c r="S3" s="28" t="str">
        <f t="shared" ref="S3:Y8" si="1">IF(MONTH($S$1)&lt;&gt;MONTH($S$1-(WEEKDAY($S$1,1)-(start_day-1))-IF((WEEKDAY($S$1,1)-(start_day-1))&lt;=0,7,0)+(ROW(S3)-ROW($S$3))*7+(COLUMN(S3)-COLUMN($S$3)+1)),"",$S$1-(WEEKDAY($S$1,1)-(start_day-1))-IF((WEEKDAY($S$1,1)-(start_day-1))&lt;=0,7,0)+(ROW(S3)-ROW($S$3))*7+(COLUMN(S3)-COLUMN($S$3)+1))</f>
        <v/>
      </c>
      <c r="T3" s="28" t="str">
        <f t="shared" si="1"/>
        <v/>
      </c>
      <c r="U3" s="28" t="str">
        <f t="shared" si="1"/>
        <v/>
      </c>
      <c r="V3" s="28" t="str">
        <f t="shared" si="1"/>
        <v/>
      </c>
      <c r="W3" s="28">
        <f t="shared" si="1"/>
        <v>44287</v>
      </c>
      <c r="X3" s="28">
        <f t="shared" si="1"/>
        <v>44288</v>
      </c>
      <c r="Y3" s="28">
        <f t="shared" si="1"/>
        <v>44289</v>
      </c>
      <c r="Z3" s="5"/>
      <c r="AA3" s="5"/>
    </row>
    <row r="4" spans="1:27" s="6" customFormat="1" ht="9" customHeight="1" x14ac:dyDescent="0.2">
      <c r="A4" s="79"/>
      <c r="B4" s="79"/>
      <c r="C4" s="79"/>
      <c r="D4" s="79"/>
      <c r="E4" s="79"/>
      <c r="F4" s="79"/>
      <c r="G4" s="79"/>
      <c r="H4" s="79"/>
      <c r="I4" s="17"/>
      <c r="J4" s="17"/>
      <c r="K4" s="28">
        <f t="shared" si="0"/>
        <v>44234</v>
      </c>
      <c r="L4" s="28">
        <f t="shared" si="0"/>
        <v>44235</v>
      </c>
      <c r="M4" s="28">
        <f t="shared" si="0"/>
        <v>44236</v>
      </c>
      <c r="N4" s="28">
        <f t="shared" si="0"/>
        <v>44237</v>
      </c>
      <c r="O4" s="28">
        <f t="shared" si="0"/>
        <v>44238</v>
      </c>
      <c r="P4" s="28">
        <f t="shared" si="0"/>
        <v>44239</v>
      </c>
      <c r="Q4" s="28">
        <f t="shared" si="0"/>
        <v>44240</v>
      </c>
      <c r="R4" s="3"/>
      <c r="S4" s="28">
        <f t="shared" si="1"/>
        <v>44290</v>
      </c>
      <c r="T4" s="28">
        <f t="shared" si="1"/>
        <v>44291</v>
      </c>
      <c r="U4" s="28">
        <f t="shared" si="1"/>
        <v>44292</v>
      </c>
      <c r="V4" s="28">
        <f t="shared" si="1"/>
        <v>44293</v>
      </c>
      <c r="W4" s="28">
        <f t="shared" si="1"/>
        <v>44294</v>
      </c>
      <c r="X4" s="28">
        <f t="shared" si="1"/>
        <v>44295</v>
      </c>
      <c r="Y4" s="28">
        <f t="shared" si="1"/>
        <v>44296</v>
      </c>
      <c r="Z4" s="5"/>
      <c r="AA4" s="5"/>
    </row>
    <row r="5" spans="1:27" s="6" customFormat="1" ht="9" customHeight="1" x14ac:dyDescent="0.2">
      <c r="A5" s="79"/>
      <c r="B5" s="79"/>
      <c r="C5" s="79"/>
      <c r="D5" s="79"/>
      <c r="E5" s="79"/>
      <c r="F5" s="79"/>
      <c r="G5" s="79"/>
      <c r="H5" s="79"/>
      <c r="I5" s="17"/>
      <c r="J5" s="17"/>
      <c r="K5" s="28">
        <f t="shared" si="0"/>
        <v>44241</v>
      </c>
      <c r="L5" s="28">
        <f t="shared" si="0"/>
        <v>44242</v>
      </c>
      <c r="M5" s="28">
        <f t="shared" si="0"/>
        <v>44243</v>
      </c>
      <c r="N5" s="28">
        <f t="shared" si="0"/>
        <v>44244</v>
      </c>
      <c r="O5" s="28">
        <f t="shared" si="0"/>
        <v>44245</v>
      </c>
      <c r="P5" s="28">
        <f t="shared" si="0"/>
        <v>44246</v>
      </c>
      <c r="Q5" s="28">
        <f t="shared" si="0"/>
        <v>44247</v>
      </c>
      <c r="R5" s="3"/>
      <c r="S5" s="28">
        <f t="shared" si="1"/>
        <v>44297</v>
      </c>
      <c r="T5" s="28">
        <f t="shared" si="1"/>
        <v>44298</v>
      </c>
      <c r="U5" s="28">
        <f t="shared" si="1"/>
        <v>44299</v>
      </c>
      <c r="V5" s="28">
        <f t="shared" si="1"/>
        <v>44300</v>
      </c>
      <c r="W5" s="28">
        <f t="shared" si="1"/>
        <v>44301</v>
      </c>
      <c r="X5" s="28">
        <f t="shared" si="1"/>
        <v>44302</v>
      </c>
      <c r="Y5" s="28">
        <f t="shared" si="1"/>
        <v>44303</v>
      </c>
      <c r="Z5" s="5"/>
      <c r="AA5" s="5"/>
    </row>
    <row r="6" spans="1:27" s="6" customFormat="1" ht="9" customHeight="1" x14ac:dyDescent="0.2">
      <c r="A6" s="79"/>
      <c r="B6" s="79"/>
      <c r="C6" s="79"/>
      <c r="D6" s="79"/>
      <c r="E6" s="79"/>
      <c r="F6" s="79"/>
      <c r="G6" s="79"/>
      <c r="H6" s="79"/>
      <c r="I6" s="17"/>
      <c r="J6" s="17"/>
      <c r="K6" s="28">
        <f t="shared" si="0"/>
        <v>44248</v>
      </c>
      <c r="L6" s="28">
        <f t="shared" si="0"/>
        <v>44249</v>
      </c>
      <c r="M6" s="28">
        <f t="shared" si="0"/>
        <v>44250</v>
      </c>
      <c r="N6" s="28">
        <f t="shared" si="0"/>
        <v>44251</v>
      </c>
      <c r="O6" s="28">
        <f t="shared" si="0"/>
        <v>44252</v>
      </c>
      <c r="P6" s="28">
        <f t="shared" si="0"/>
        <v>44253</v>
      </c>
      <c r="Q6" s="28">
        <f t="shared" si="0"/>
        <v>44254</v>
      </c>
      <c r="R6" s="3"/>
      <c r="S6" s="28">
        <f t="shared" si="1"/>
        <v>44304</v>
      </c>
      <c r="T6" s="28">
        <f t="shared" si="1"/>
        <v>44305</v>
      </c>
      <c r="U6" s="28">
        <f t="shared" si="1"/>
        <v>44306</v>
      </c>
      <c r="V6" s="28">
        <f t="shared" si="1"/>
        <v>44307</v>
      </c>
      <c r="W6" s="28">
        <f t="shared" si="1"/>
        <v>44308</v>
      </c>
      <c r="X6" s="28">
        <f t="shared" si="1"/>
        <v>44309</v>
      </c>
      <c r="Y6" s="28">
        <f t="shared" si="1"/>
        <v>44310</v>
      </c>
      <c r="Z6" s="5"/>
      <c r="AA6" s="5"/>
    </row>
    <row r="7" spans="1:27" s="6" customFormat="1" ht="9" customHeight="1" x14ac:dyDescent="0.2">
      <c r="A7" s="79"/>
      <c r="B7" s="79"/>
      <c r="C7" s="79"/>
      <c r="D7" s="79"/>
      <c r="E7" s="79"/>
      <c r="F7" s="79"/>
      <c r="G7" s="79"/>
      <c r="H7" s="79"/>
      <c r="I7" s="17"/>
      <c r="J7" s="17"/>
      <c r="K7" s="28">
        <f t="shared" si="0"/>
        <v>44255</v>
      </c>
      <c r="L7" s="28" t="str">
        <f t="shared" si="0"/>
        <v/>
      </c>
      <c r="M7" s="28" t="str">
        <f t="shared" si="0"/>
        <v/>
      </c>
      <c r="N7" s="28" t="str">
        <f t="shared" si="0"/>
        <v/>
      </c>
      <c r="O7" s="28" t="str">
        <f t="shared" si="0"/>
        <v/>
      </c>
      <c r="P7" s="28" t="str">
        <f t="shared" si="0"/>
        <v/>
      </c>
      <c r="Q7" s="28" t="str">
        <f t="shared" si="0"/>
        <v/>
      </c>
      <c r="R7" s="3"/>
      <c r="S7" s="28">
        <f t="shared" si="1"/>
        <v>44311</v>
      </c>
      <c r="T7" s="28">
        <f t="shared" si="1"/>
        <v>44312</v>
      </c>
      <c r="U7" s="28">
        <f t="shared" si="1"/>
        <v>44313</v>
      </c>
      <c r="V7" s="28">
        <f t="shared" si="1"/>
        <v>44314</v>
      </c>
      <c r="W7" s="28">
        <f t="shared" si="1"/>
        <v>44315</v>
      </c>
      <c r="X7" s="28">
        <f t="shared" si="1"/>
        <v>44316</v>
      </c>
      <c r="Y7" s="28" t="str">
        <f t="shared" si="1"/>
        <v/>
      </c>
      <c r="Z7" s="5"/>
      <c r="AA7" s="5"/>
    </row>
    <row r="8" spans="1:27" s="7" customFormat="1" ht="9" customHeight="1" x14ac:dyDescent="0.2">
      <c r="A8" s="32"/>
      <c r="B8" s="32"/>
      <c r="C8" s="32"/>
      <c r="D8" s="32"/>
      <c r="E8" s="32"/>
      <c r="F8" s="32"/>
      <c r="G8" s="32"/>
      <c r="H8" s="32"/>
      <c r="I8" s="31"/>
      <c r="J8" s="31"/>
      <c r="K8" s="28" t="str">
        <f t="shared" si="0"/>
        <v/>
      </c>
      <c r="L8" s="28" t="str">
        <f t="shared" si="0"/>
        <v/>
      </c>
      <c r="M8" s="28" t="str">
        <f t="shared" si="0"/>
        <v/>
      </c>
      <c r="N8" s="28" t="str">
        <f t="shared" si="0"/>
        <v/>
      </c>
      <c r="O8" s="28" t="str">
        <f t="shared" si="0"/>
        <v/>
      </c>
      <c r="P8" s="28" t="str">
        <f t="shared" si="0"/>
        <v/>
      </c>
      <c r="Q8" s="28" t="str">
        <f t="shared" si="0"/>
        <v/>
      </c>
      <c r="R8" s="29"/>
      <c r="S8" s="28" t="str">
        <f t="shared" si="1"/>
        <v/>
      </c>
      <c r="T8" s="28" t="str">
        <f t="shared" si="1"/>
        <v/>
      </c>
      <c r="U8" s="28" t="str">
        <f t="shared" si="1"/>
        <v/>
      </c>
      <c r="V8" s="28" t="str">
        <f t="shared" si="1"/>
        <v/>
      </c>
      <c r="W8" s="28" t="str">
        <f t="shared" si="1"/>
        <v/>
      </c>
      <c r="X8" s="28" t="str">
        <f t="shared" si="1"/>
        <v/>
      </c>
      <c r="Y8" s="28" t="str">
        <f t="shared" si="1"/>
        <v/>
      </c>
      <c r="Z8" s="30"/>
    </row>
    <row r="9" spans="1:27" s="1" customFormat="1" ht="21" customHeight="1" x14ac:dyDescent="0.2">
      <c r="A9" s="80">
        <f>A10</f>
        <v>44255</v>
      </c>
      <c r="B9" s="81"/>
      <c r="C9" s="81">
        <f>C10</f>
        <v>44256</v>
      </c>
      <c r="D9" s="81"/>
      <c r="E9" s="81">
        <f>E10</f>
        <v>44257</v>
      </c>
      <c r="F9" s="81"/>
      <c r="G9" s="81">
        <f>G10</f>
        <v>44258</v>
      </c>
      <c r="H9" s="81"/>
      <c r="I9" s="81">
        <f>I10</f>
        <v>44259</v>
      </c>
      <c r="J9" s="81"/>
      <c r="K9" s="81">
        <f>K10</f>
        <v>44260</v>
      </c>
      <c r="L9" s="81"/>
      <c r="M9" s="81"/>
      <c r="N9" s="81"/>
      <c r="O9" s="81"/>
      <c r="P9" s="81"/>
      <c r="Q9" s="81"/>
      <c r="R9" s="81"/>
      <c r="S9" s="81">
        <f>S10</f>
        <v>44261</v>
      </c>
      <c r="T9" s="81"/>
      <c r="U9" s="81"/>
      <c r="V9" s="81"/>
      <c r="W9" s="81"/>
      <c r="X9" s="81"/>
      <c r="Y9" s="81"/>
      <c r="Z9" s="83"/>
    </row>
    <row r="10" spans="1:27" s="1" customFormat="1" ht="18" x14ac:dyDescent="0.2">
      <c r="A10" s="20">
        <f>$A$1-(WEEKDAY($A$1,1)-(start_day-1))-IF((WEEKDAY($A$1,1)-(start_day-1))&lt;=0,7,0)+1</f>
        <v>44255</v>
      </c>
      <c r="B10" s="21"/>
      <c r="C10" s="18">
        <f>A10+1</f>
        <v>44256</v>
      </c>
      <c r="D10" s="19"/>
      <c r="E10" s="18">
        <f>C10+1</f>
        <v>44257</v>
      </c>
      <c r="F10" s="19"/>
      <c r="G10" s="18">
        <f>E10+1</f>
        <v>44258</v>
      </c>
      <c r="H10" s="19"/>
      <c r="I10" s="18">
        <f>G10+1</f>
        <v>44259</v>
      </c>
      <c r="J10" s="19"/>
      <c r="K10" s="75">
        <f>I10+1</f>
        <v>44260</v>
      </c>
      <c r="L10" s="76"/>
      <c r="M10" s="77"/>
      <c r="N10" s="77"/>
      <c r="O10" s="77"/>
      <c r="P10" s="77"/>
      <c r="Q10" s="77"/>
      <c r="R10" s="78"/>
      <c r="S10" s="99">
        <f>K10+1</f>
        <v>44261</v>
      </c>
      <c r="T10" s="100"/>
      <c r="U10" s="101" t="s">
        <v>155</v>
      </c>
      <c r="V10" s="101"/>
      <c r="W10" s="101"/>
      <c r="X10" s="101"/>
      <c r="Y10" s="101"/>
      <c r="Z10" s="102"/>
      <c r="AA10" s="10"/>
    </row>
    <row r="11" spans="1:27" s="1" customFormat="1" x14ac:dyDescent="0.2">
      <c r="A11" s="57"/>
      <c r="B11" s="58"/>
      <c r="C11" s="54"/>
      <c r="D11" s="55"/>
      <c r="E11" s="54"/>
      <c r="F11" s="55"/>
      <c r="G11" s="54"/>
      <c r="H11" s="55"/>
      <c r="I11" s="54"/>
      <c r="J11" s="55"/>
      <c r="K11" s="54"/>
      <c r="L11" s="56"/>
      <c r="M11" s="56"/>
      <c r="N11" s="56"/>
      <c r="O11" s="56"/>
      <c r="P11" s="56"/>
      <c r="Q11" s="56"/>
      <c r="R11" s="55"/>
      <c r="S11" s="96" t="s">
        <v>156</v>
      </c>
      <c r="T11" s="97"/>
      <c r="U11" s="97"/>
      <c r="V11" s="97"/>
      <c r="W11" s="97"/>
      <c r="X11" s="97"/>
      <c r="Y11" s="97"/>
      <c r="Z11" s="98"/>
      <c r="AA11" s="10"/>
    </row>
    <row r="12" spans="1:27" s="1" customFormat="1" x14ac:dyDescent="0.2">
      <c r="A12" s="57"/>
      <c r="B12" s="58"/>
      <c r="C12" s="54"/>
      <c r="D12" s="55"/>
      <c r="E12" s="54"/>
      <c r="F12" s="55"/>
      <c r="G12" s="54"/>
      <c r="H12" s="55"/>
      <c r="I12" s="54"/>
      <c r="J12" s="55"/>
      <c r="K12" s="54"/>
      <c r="L12" s="56"/>
      <c r="M12" s="56"/>
      <c r="N12" s="56"/>
      <c r="O12" s="56"/>
      <c r="P12" s="56"/>
      <c r="Q12" s="56"/>
      <c r="R12" s="55"/>
      <c r="S12" s="96" t="s">
        <v>157</v>
      </c>
      <c r="T12" s="97"/>
      <c r="U12" s="97"/>
      <c r="V12" s="97"/>
      <c r="W12" s="97"/>
      <c r="X12" s="97"/>
      <c r="Y12" s="97"/>
      <c r="Z12" s="98"/>
      <c r="AA12" s="10"/>
    </row>
    <row r="13" spans="1:27" s="1" customFormat="1" x14ac:dyDescent="0.2">
      <c r="A13" s="57"/>
      <c r="B13" s="58"/>
      <c r="C13" s="54"/>
      <c r="D13" s="55"/>
      <c r="E13" s="54"/>
      <c r="F13" s="55"/>
      <c r="G13" s="54"/>
      <c r="H13" s="55"/>
      <c r="I13" s="54"/>
      <c r="J13" s="55"/>
      <c r="K13" s="54"/>
      <c r="L13" s="56"/>
      <c r="M13" s="56"/>
      <c r="N13" s="56"/>
      <c r="O13" s="56"/>
      <c r="P13" s="56"/>
      <c r="Q13" s="56"/>
      <c r="R13" s="55"/>
      <c r="S13" s="96" t="s">
        <v>158</v>
      </c>
      <c r="T13" s="97"/>
      <c r="U13" s="97"/>
      <c r="V13" s="97"/>
      <c r="W13" s="97"/>
      <c r="X13" s="97"/>
      <c r="Y13" s="97"/>
      <c r="Z13" s="98"/>
      <c r="AA13" s="10"/>
    </row>
    <row r="14" spans="1:27" s="1" customFormat="1" x14ac:dyDescent="0.2">
      <c r="A14" s="57"/>
      <c r="B14" s="58"/>
      <c r="C14" s="54"/>
      <c r="D14" s="55"/>
      <c r="E14" s="54"/>
      <c r="F14" s="55"/>
      <c r="G14" s="54"/>
      <c r="H14" s="55"/>
      <c r="I14" s="54"/>
      <c r="J14" s="55"/>
      <c r="K14" s="54"/>
      <c r="L14" s="56"/>
      <c r="M14" s="56"/>
      <c r="N14" s="56"/>
      <c r="O14" s="56"/>
      <c r="P14" s="56"/>
      <c r="Q14" s="56"/>
      <c r="R14" s="55"/>
      <c r="S14" s="96"/>
      <c r="T14" s="97"/>
      <c r="U14" s="97"/>
      <c r="V14" s="97"/>
      <c r="W14" s="97"/>
      <c r="X14" s="97"/>
      <c r="Y14" s="97"/>
      <c r="Z14" s="98"/>
      <c r="AA14" s="10"/>
    </row>
    <row r="15" spans="1:27" s="2" customFormat="1" ht="13.15" customHeight="1" x14ac:dyDescent="0.2">
      <c r="A15" s="86"/>
      <c r="B15" s="87"/>
      <c r="C15" s="70" t="s">
        <v>221</v>
      </c>
      <c r="D15" s="71"/>
      <c r="E15" s="71"/>
      <c r="F15" s="71"/>
      <c r="G15" s="71"/>
      <c r="H15" s="71"/>
      <c r="I15" s="71"/>
      <c r="J15" s="72"/>
      <c r="K15" s="70" t="s">
        <v>221</v>
      </c>
      <c r="L15" s="71"/>
      <c r="M15" s="71"/>
      <c r="N15" s="71"/>
      <c r="O15" s="71"/>
      <c r="P15" s="71"/>
      <c r="Q15" s="71"/>
      <c r="R15" s="72"/>
      <c r="S15" s="93"/>
      <c r="T15" s="94"/>
      <c r="U15" s="94"/>
      <c r="V15" s="94"/>
      <c r="W15" s="94"/>
      <c r="X15" s="94"/>
      <c r="Y15" s="94"/>
      <c r="Z15" s="95"/>
      <c r="AA15" s="10"/>
    </row>
    <row r="16" spans="1:27" s="1" customFormat="1" ht="18" x14ac:dyDescent="0.2">
      <c r="A16" s="20">
        <f>S10+1</f>
        <v>44262</v>
      </c>
      <c r="B16" s="21"/>
      <c r="C16" s="18">
        <f>A16+1</f>
        <v>44263</v>
      </c>
      <c r="D16" s="19"/>
      <c r="E16" s="18">
        <f>C16+1</f>
        <v>44264</v>
      </c>
      <c r="F16" s="19"/>
      <c r="G16" s="18">
        <f>E16+1</f>
        <v>44265</v>
      </c>
      <c r="H16" s="19"/>
      <c r="I16" s="18">
        <f>G16+1</f>
        <v>44266</v>
      </c>
      <c r="J16" s="19"/>
      <c r="K16" s="75">
        <f>I16+1</f>
        <v>44267</v>
      </c>
      <c r="L16" s="76"/>
      <c r="M16" s="77"/>
      <c r="N16" s="77"/>
      <c r="O16" s="77"/>
      <c r="P16" s="77"/>
      <c r="Q16" s="77"/>
      <c r="R16" s="78"/>
      <c r="S16" s="99">
        <f>K16+1</f>
        <v>44268</v>
      </c>
      <c r="T16" s="100"/>
      <c r="U16" s="101" t="s">
        <v>155</v>
      </c>
      <c r="V16" s="101"/>
      <c r="W16" s="101"/>
      <c r="X16" s="101"/>
      <c r="Y16" s="101"/>
      <c r="Z16" s="102"/>
      <c r="AA16" s="10"/>
    </row>
    <row r="17" spans="1:27" s="1" customFormat="1" x14ac:dyDescent="0.2">
      <c r="A17" s="57"/>
      <c r="B17" s="58"/>
      <c r="C17" s="54"/>
      <c r="D17" s="55"/>
      <c r="E17" s="54"/>
      <c r="F17" s="55"/>
      <c r="G17" s="54"/>
      <c r="H17" s="55"/>
      <c r="I17" s="54"/>
      <c r="J17" s="55"/>
      <c r="K17" s="54"/>
      <c r="L17" s="56"/>
      <c r="M17" s="56"/>
      <c r="N17" s="56"/>
      <c r="O17" s="56"/>
      <c r="P17" s="56"/>
      <c r="Q17" s="56"/>
      <c r="R17" s="55"/>
      <c r="S17" s="96" t="s">
        <v>159</v>
      </c>
      <c r="T17" s="97"/>
      <c r="U17" s="97"/>
      <c r="V17" s="97"/>
      <c r="W17" s="97"/>
      <c r="X17" s="97"/>
      <c r="Y17" s="97"/>
      <c r="Z17" s="98"/>
      <c r="AA17" s="10"/>
    </row>
    <row r="18" spans="1:27" s="1" customFormat="1" x14ac:dyDescent="0.2">
      <c r="A18" s="57"/>
      <c r="B18" s="58"/>
      <c r="C18" s="54"/>
      <c r="D18" s="55"/>
      <c r="E18" s="54"/>
      <c r="F18" s="55"/>
      <c r="G18" s="54"/>
      <c r="H18" s="55"/>
      <c r="I18" s="54"/>
      <c r="J18" s="55"/>
      <c r="K18" s="54"/>
      <c r="L18" s="56"/>
      <c r="M18" s="56"/>
      <c r="N18" s="56"/>
      <c r="O18" s="56"/>
      <c r="P18" s="56"/>
      <c r="Q18" s="56"/>
      <c r="R18" s="55"/>
      <c r="S18" s="96" t="s">
        <v>160</v>
      </c>
      <c r="T18" s="97"/>
      <c r="U18" s="97"/>
      <c r="V18" s="97"/>
      <c r="W18" s="97"/>
      <c r="X18" s="97"/>
      <c r="Y18" s="97"/>
      <c r="Z18" s="98"/>
      <c r="AA18" s="10"/>
    </row>
    <row r="19" spans="1:27" s="1" customFormat="1" x14ac:dyDescent="0.2">
      <c r="A19" s="57"/>
      <c r="B19" s="58"/>
      <c r="C19" s="54"/>
      <c r="D19" s="55"/>
      <c r="E19" s="54"/>
      <c r="F19" s="55"/>
      <c r="G19" s="54"/>
      <c r="H19" s="55"/>
      <c r="I19" s="54"/>
      <c r="J19" s="55"/>
      <c r="K19" s="54"/>
      <c r="L19" s="56"/>
      <c r="M19" s="56"/>
      <c r="N19" s="56"/>
      <c r="O19" s="56"/>
      <c r="P19" s="56"/>
      <c r="Q19" s="56"/>
      <c r="R19" s="55"/>
      <c r="S19" s="96" t="s">
        <v>161</v>
      </c>
      <c r="T19" s="97"/>
      <c r="U19" s="97"/>
      <c r="V19" s="97"/>
      <c r="W19" s="97"/>
      <c r="X19" s="97"/>
      <c r="Y19" s="97"/>
      <c r="Z19" s="98"/>
      <c r="AA19" s="10"/>
    </row>
    <row r="20" spans="1:27" s="1" customFormat="1" x14ac:dyDescent="0.2">
      <c r="A20" s="57"/>
      <c r="B20" s="58"/>
      <c r="C20" s="54"/>
      <c r="D20" s="55"/>
      <c r="E20" s="54"/>
      <c r="F20" s="55"/>
      <c r="G20" s="54"/>
      <c r="H20" s="55"/>
      <c r="I20" s="54"/>
      <c r="J20" s="55"/>
      <c r="K20" s="54"/>
      <c r="L20" s="56"/>
      <c r="M20" s="56"/>
      <c r="N20" s="56"/>
      <c r="O20" s="56"/>
      <c r="P20" s="56"/>
      <c r="Q20" s="56"/>
      <c r="R20" s="55"/>
      <c r="S20" s="96"/>
      <c r="T20" s="97"/>
      <c r="U20" s="97"/>
      <c r="V20" s="97"/>
      <c r="W20" s="97"/>
      <c r="X20" s="97"/>
      <c r="Y20" s="97"/>
      <c r="Z20" s="98"/>
      <c r="AA20" s="10"/>
    </row>
    <row r="21" spans="1:27" s="2" customFormat="1" ht="13.15" customHeight="1" x14ac:dyDescent="0.2">
      <c r="A21" s="86"/>
      <c r="B21" s="87"/>
      <c r="C21" s="70" t="s">
        <v>221</v>
      </c>
      <c r="D21" s="71"/>
      <c r="E21" s="71"/>
      <c r="F21" s="71"/>
      <c r="G21" s="71"/>
      <c r="H21" s="71"/>
      <c r="I21" s="71"/>
      <c r="J21" s="72"/>
      <c r="K21" s="70" t="s">
        <v>221</v>
      </c>
      <c r="L21" s="71"/>
      <c r="M21" s="71"/>
      <c r="N21" s="71"/>
      <c r="O21" s="71"/>
      <c r="P21" s="71"/>
      <c r="Q21" s="71"/>
      <c r="R21" s="72"/>
      <c r="S21" s="93"/>
      <c r="T21" s="94"/>
      <c r="U21" s="94"/>
      <c r="V21" s="94"/>
      <c r="W21" s="94"/>
      <c r="X21" s="94"/>
      <c r="Y21" s="94"/>
      <c r="Z21" s="95"/>
      <c r="AA21" s="10"/>
    </row>
    <row r="22" spans="1:27" s="1" customFormat="1" ht="18" x14ac:dyDescent="0.2">
      <c r="A22" s="20">
        <f>S16+1</f>
        <v>44269</v>
      </c>
      <c r="B22" s="21"/>
      <c r="C22" s="18">
        <f>A22+1</f>
        <v>44270</v>
      </c>
      <c r="D22" s="19"/>
      <c r="E22" s="18">
        <f>C22+1</f>
        <v>44271</v>
      </c>
      <c r="F22" s="19"/>
      <c r="G22" s="18">
        <f>E22+1</f>
        <v>44272</v>
      </c>
      <c r="H22" s="19"/>
      <c r="I22" s="18">
        <f>G22+1</f>
        <v>44273</v>
      </c>
      <c r="J22" s="19"/>
      <c r="K22" s="75">
        <f>I22+1</f>
        <v>44274</v>
      </c>
      <c r="L22" s="76"/>
      <c r="M22" s="77"/>
      <c r="N22" s="77"/>
      <c r="O22" s="77"/>
      <c r="P22" s="77"/>
      <c r="Q22" s="77"/>
      <c r="R22" s="78"/>
      <c r="S22" s="99">
        <f>K22+1</f>
        <v>44275</v>
      </c>
      <c r="T22" s="100"/>
      <c r="U22" s="101" t="s">
        <v>21</v>
      </c>
      <c r="V22" s="101"/>
      <c r="W22" s="101"/>
      <c r="X22" s="101"/>
      <c r="Y22" s="101"/>
      <c r="Z22" s="102"/>
      <c r="AA22" s="10"/>
    </row>
    <row r="23" spans="1:27" s="1" customFormat="1" x14ac:dyDescent="0.2">
      <c r="A23" s="57"/>
      <c r="B23" s="58"/>
      <c r="C23" s="54"/>
      <c r="D23" s="55"/>
      <c r="E23" s="54"/>
      <c r="F23" s="55"/>
      <c r="G23" s="54"/>
      <c r="H23" s="55"/>
      <c r="I23" s="54"/>
      <c r="J23" s="55"/>
      <c r="K23" s="54"/>
      <c r="L23" s="56"/>
      <c r="M23" s="56"/>
      <c r="N23" s="56"/>
      <c r="O23" s="56"/>
      <c r="P23" s="56"/>
      <c r="Q23" s="56"/>
      <c r="R23" s="55"/>
      <c r="S23" s="96" t="s">
        <v>162</v>
      </c>
      <c r="T23" s="97"/>
      <c r="U23" s="97"/>
      <c r="V23" s="97"/>
      <c r="W23" s="97"/>
      <c r="X23" s="97"/>
      <c r="Y23" s="97"/>
      <c r="Z23" s="98"/>
      <c r="AA23" s="10"/>
    </row>
    <row r="24" spans="1:27" s="1" customFormat="1" x14ac:dyDescent="0.2">
      <c r="A24" s="57"/>
      <c r="B24" s="58"/>
      <c r="C24" s="54"/>
      <c r="D24" s="55"/>
      <c r="E24" s="54"/>
      <c r="F24" s="55"/>
      <c r="G24" s="54"/>
      <c r="H24" s="55"/>
      <c r="I24" s="54"/>
      <c r="J24" s="55"/>
      <c r="K24" s="54"/>
      <c r="L24" s="56"/>
      <c r="M24" s="56"/>
      <c r="N24" s="56"/>
      <c r="O24" s="56"/>
      <c r="P24" s="56"/>
      <c r="Q24" s="56"/>
      <c r="R24" s="55"/>
      <c r="S24" s="96" t="s">
        <v>163</v>
      </c>
      <c r="T24" s="97"/>
      <c r="U24" s="97"/>
      <c r="V24" s="97"/>
      <c r="W24" s="97"/>
      <c r="X24" s="97"/>
      <c r="Y24" s="97"/>
      <c r="Z24" s="98"/>
      <c r="AA24" s="10"/>
    </row>
    <row r="25" spans="1:27" s="1" customFormat="1" x14ac:dyDescent="0.2">
      <c r="A25" s="57"/>
      <c r="B25" s="58"/>
      <c r="C25" s="54"/>
      <c r="D25" s="55"/>
      <c r="E25" s="54"/>
      <c r="F25" s="55"/>
      <c r="G25" s="54"/>
      <c r="H25" s="55"/>
      <c r="I25" s="54"/>
      <c r="J25" s="55"/>
      <c r="K25" s="54"/>
      <c r="L25" s="56"/>
      <c r="M25" s="56"/>
      <c r="N25" s="56"/>
      <c r="O25" s="56"/>
      <c r="P25" s="56"/>
      <c r="Q25" s="56"/>
      <c r="R25" s="55"/>
      <c r="S25" s="96" t="s">
        <v>164</v>
      </c>
      <c r="T25" s="97"/>
      <c r="U25" s="97"/>
      <c r="V25" s="97"/>
      <c r="W25" s="97"/>
      <c r="X25" s="97"/>
      <c r="Y25" s="97"/>
      <c r="Z25" s="98"/>
      <c r="AA25" s="10"/>
    </row>
    <row r="26" spans="1:27" s="1" customFormat="1" x14ac:dyDescent="0.2">
      <c r="A26" s="57"/>
      <c r="B26" s="58"/>
      <c r="C26" s="54"/>
      <c r="D26" s="55"/>
      <c r="E26" s="54"/>
      <c r="F26" s="55"/>
      <c r="G26" s="54"/>
      <c r="H26" s="55"/>
      <c r="I26" s="54"/>
      <c r="J26" s="55"/>
      <c r="K26" s="54"/>
      <c r="L26" s="56"/>
      <c r="M26" s="56"/>
      <c r="N26" s="56"/>
      <c r="O26" s="56"/>
      <c r="P26" s="56"/>
      <c r="Q26" s="56"/>
      <c r="R26" s="55"/>
      <c r="S26" s="96" t="s">
        <v>165</v>
      </c>
      <c r="T26" s="97"/>
      <c r="U26" s="97"/>
      <c r="V26" s="97"/>
      <c r="W26" s="97"/>
      <c r="X26" s="97"/>
      <c r="Y26" s="97"/>
      <c r="Z26" s="98"/>
      <c r="AA26" s="10"/>
    </row>
    <row r="27" spans="1:27" s="2" customFormat="1" x14ac:dyDescent="0.2">
      <c r="A27" s="86"/>
      <c r="B27" s="87"/>
      <c r="C27" s="70" t="s">
        <v>221</v>
      </c>
      <c r="D27" s="71"/>
      <c r="E27" s="71"/>
      <c r="F27" s="71"/>
      <c r="G27" s="71"/>
      <c r="H27" s="71"/>
      <c r="I27" s="71"/>
      <c r="J27" s="72"/>
      <c r="K27" s="70" t="s">
        <v>221</v>
      </c>
      <c r="L27" s="71"/>
      <c r="M27" s="71"/>
      <c r="N27" s="71"/>
      <c r="O27" s="71"/>
      <c r="P27" s="71"/>
      <c r="Q27" s="71"/>
      <c r="R27" s="72"/>
      <c r="S27" s="93"/>
      <c r="T27" s="94"/>
      <c r="U27" s="94"/>
      <c r="V27" s="94"/>
      <c r="W27" s="94"/>
      <c r="X27" s="94"/>
      <c r="Y27" s="94"/>
      <c r="Z27" s="95"/>
      <c r="AA27" s="10"/>
    </row>
    <row r="28" spans="1:27" s="1" customFormat="1" ht="18" x14ac:dyDescent="0.2">
      <c r="A28" s="20">
        <f>S22+1</f>
        <v>44276</v>
      </c>
      <c r="B28" s="21"/>
      <c r="C28" s="18">
        <f>A28+1</f>
        <v>44277</v>
      </c>
      <c r="D28" s="19"/>
      <c r="E28" s="18">
        <f>C28+1</f>
        <v>44278</v>
      </c>
      <c r="F28" s="19"/>
      <c r="G28" s="18">
        <f>E28+1</f>
        <v>44279</v>
      </c>
      <c r="H28" s="19"/>
      <c r="I28" s="18">
        <f>G28+1</f>
        <v>44280</v>
      </c>
      <c r="J28" s="19"/>
      <c r="K28" s="75">
        <f>I28+1</f>
        <v>44281</v>
      </c>
      <c r="L28" s="76"/>
      <c r="M28" s="77"/>
      <c r="N28" s="77"/>
      <c r="O28" s="77"/>
      <c r="P28" s="77"/>
      <c r="Q28" s="77"/>
      <c r="R28" s="78"/>
      <c r="S28" s="99">
        <f>K28+1</f>
        <v>44282</v>
      </c>
      <c r="T28" s="100"/>
      <c r="U28" s="101" t="s">
        <v>25</v>
      </c>
      <c r="V28" s="101"/>
      <c r="W28" s="101"/>
      <c r="X28" s="101"/>
      <c r="Y28" s="101"/>
      <c r="Z28" s="102"/>
      <c r="AA28" s="10"/>
    </row>
    <row r="29" spans="1:27" s="1" customFormat="1" x14ac:dyDescent="0.2">
      <c r="A29" s="57"/>
      <c r="B29" s="58"/>
      <c r="C29" s="54"/>
      <c r="D29" s="55"/>
      <c r="E29" s="54"/>
      <c r="F29" s="55"/>
      <c r="G29" s="54"/>
      <c r="H29" s="55"/>
      <c r="I29" s="54"/>
      <c r="J29" s="55"/>
      <c r="K29" s="54"/>
      <c r="L29" s="56"/>
      <c r="M29" s="56"/>
      <c r="N29" s="56"/>
      <c r="O29" s="56"/>
      <c r="P29" s="56"/>
      <c r="Q29" s="56"/>
      <c r="R29" s="55"/>
      <c r="S29" s="96" t="s">
        <v>166</v>
      </c>
      <c r="T29" s="97"/>
      <c r="U29" s="97"/>
      <c r="V29" s="97"/>
      <c r="W29" s="97"/>
      <c r="X29" s="97"/>
      <c r="Y29" s="97"/>
      <c r="Z29" s="98"/>
      <c r="AA29" s="10"/>
    </row>
    <row r="30" spans="1:27" s="1" customFormat="1" x14ac:dyDescent="0.2">
      <c r="A30" s="57"/>
      <c r="B30" s="58"/>
      <c r="C30" s="54"/>
      <c r="D30" s="55"/>
      <c r="E30" s="54"/>
      <c r="F30" s="55"/>
      <c r="G30" s="54"/>
      <c r="H30" s="55"/>
      <c r="I30" s="54"/>
      <c r="J30" s="55"/>
      <c r="K30" s="54"/>
      <c r="L30" s="56"/>
      <c r="M30" s="56"/>
      <c r="N30" s="56"/>
      <c r="O30" s="56"/>
      <c r="P30" s="56"/>
      <c r="Q30" s="56"/>
      <c r="R30" s="55"/>
      <c r="S30" s="96" t="s">
        <v>167</v>
      </c>
      <c r="T30" s="97"/>
      <c r="U30" s="97"/>
      <c r="V30" s="97"/>
      <c r="W30" s="97"/>
      <c r="X30" s="97"/>
      <c r="Y30" s="97"/>
      <c r="Z30" s="98"/>
      <c r="AA30" s="10"/>
    </row>
    <row r="31" spans="1:27" s="1" customFormat="1" x14ac:dyDescent="0.2">
      <c r="A31" s="57"/>
      <c r="B31" s="58"/>
      <c r="C31" s="54"/>
      <c r="D31" s="55"/>
      <c r="E31" s="54"/>
      <c r="F31" s="55"/>
      <c r="G31" s="54"/>
      <c r="H31" s="55"/>
      <c r="I31" s="54"/>
      <c r="J31" s="55"/>
      <c r="K31" s="54"/>
      <c r="L31" s="56"/>
      <c r="M31" s="56"/>
      <c r="N31" s="56"/>
      <c r="O31" s="56"/>
      <c r="P31" s="56"/>
      <c r="Q31" s="56"/>
      <c r="R31" s="55"/>
      <c r="S31" s="96" t="s">
        <v>168</v>
      </c>
      <c r="T31" s="97"/>
      <c r="U31" s="97"/>
      <c r="V31" s="97"/>
      <c r="W31" s="97"/>
      <c r="X31" s="97"/>
      <c r="Y31" s="97"/>
      <c r="Z31" s="98"/>
      <c r="AA31" s="10"/>
    </row>
    <row r="32" spans="1:27" s="1" customFormat="1" x14ac:dyDescent="0.2">
      <c r="A32" s="57"/>
      <c r="B32" s="58"/>
      <c r="C32" s="54"/>
      <c r="D32" s="55"/>
      <c r="E32" s="54"/>
      <c r="F32" s="55"/>
      <c r="G32" s="54"/>
      <c r="H32" s="55"/>
      <c r="I32" s="54"/>
      <c r="J32" s="55"/>
      <c r="K32" s="54"/>
      <c r="L32" s="56"/>
      <c r="M32" s="56"/>
      <c r="N32" s="56"/>
      <c r="O32" s="56"/>
      <c r="P32" s="56"/>
      <c r="Q32" s="56"/>
      <c r="R32" s="55"/>
      <c r="S32" s="96" t="s">
        <v>169</v>
      </c>
      <c r="T32" s="97"/>
      <c r="U32" s="97"/>
      <c r="V32" s="97"/>
      <c r="W32" s="97"/>
      <c r="X32" s="97"/>
      <c r="Y32" s="97"/>
      <c r="Z32" s="98"/>
      <c r="AA32" s="10"/>
    </row>
    <row r="33" spans="1:27" s="2" customFormat="1" x14ac:dyDescent="0.2">
      <c r="A33" s="86"/>
      <c r="B33" s="87"/>
      <c r="C33" s="70" t="s">
        <v>221</v>
      </c>
      <c r="D33" s="71"/>
      <c r="E33" s="71"/>
      <c r="F33" s="71"/>
      <c r="G33" s="71"/>
      <c r="H33" s="71"/>
      <c r="I33" s="71"/>
      <c r="J33" s="72"/>
      <c r="K33" s="70" t="s">
        <v>221</v>
      </c>
      <c r="L33" s="71"/>
      <c r="M33" s="71"/>
      <c r="N33" s="71"/>
      <c r="O33" s="71"/>
      <c r="P33" s="71"/>
      <c r="Q33" s="71"/>
      <c r="R33" s="72"/>
      <c r="S33" s="93" t="s">
        <v>170</v>
      </c>
      <c r="T33" s="94"/>
      <c r="U33" s="94"/>
      <c r="V33" s="94"/>
      <c r="W33" s="94"/>
      <c r="X33" s="94"/>
      <c r="Y33" s="94"/>
      <c r="Z33" s="95"/>
      <c r="AA33" s="10"/>
    </row>
    <row r="34" spans="1:27" s="1" customFormat="1" ht="18" x14ac:dyDescent="0.2">
      <c r="A34" s="20">
        <f>S28+1</f>
        <v>44283</v>
      </c>
      <c r="B34" s="21"/>
      <c r="C34" s="18">
        <f>A34+1</f>
        <v>44284</v>
      </c>
      <c r="D34" s="19"/>
      <c r="E34" s="18">
        <f>C34+1</f>
        <v>44285</v>
      </c>
      <c r="F34" s="19"/>
      <c r="G34" s="18">
        <f>E34+1</f>
        <v>44286</v>
      </c>
      <c r="H34" s="19"/>
      <c r="I34" s="18">
        <f>G34+1</f>
        <v>44287</v>
      </c>
      <c r="J34" s="19"/>
      <c r="K34" s="75">
        <f>I34+1</f>
        <v>44288</v>
      </c>
      <c r="L34" s="76"/>
      <c r="M34" s="77"/>
      <c r="N34" s="77"/>
      <c r="O34" s="77"/>
      <c r="P34" s="77"/>
      <c r="Q34" s="77"/>
      <c r="R34" s="78"/>
      <c r="S34" s="99">
        <f>K34+1</f>
        <v>44289</v>
      </c>
      <c r="T34" s="100"/>
      <c r="U34" s="101" t="s">
        <v>171</v>
      </c>
      <c r="V34" s="101"/>
      <c r="W34" s="101"/>
      <c r="X34" s="101"/>
      <c r="Y34" s="101"/>
      <c r="Z34" s="102"/>
      <c r="AA34" s="10"/>
    </row>
    <row r="35" spans="1:27" s="1" customFormat="1" x14ac:dyDescent="0.2">
      <c r="A35" s="57"/>
      <c r="B35" s="58"/>
      <c r="C35" s="54"/>
      <c r="D35" s="55"/>
      <c r="E35" s="54"/>
      <c r="F35" s="55"/>
      <c r="G35" s="54"/>
      <c r="H35" s="55"/>
      <c r="I35" s="54"/>
      <c r="J35" s="55"/>
      <c r="K35" s="54"/>
      <c r="L35" s="56"/>
      <c r="M35" s="56"/>
      <c r="N35" s="56"/>
      <c r="O35" s="56"/>
      <c r="P35" s="56"/>
      <c r="Q35" s="56"/>
      <c r="R35" s="55"/>
      <c r="S35" s="96" t="s">
        <v>172</v>
      </c>
      <c r="T35" s="97"/>
      <c r="U35" s="97"/>
      <c r="V35" s="97"/>
      <c r="W35" s="97"/>
      <c r="X35" s="97"/>
      <c r="Y35" s="97"/>
      <c r="Z35" s="98"/>
      <c r="AA35" s="10"/>
    </row>
    <row r="36" spans="1:27" s="1" customFormat="1" x14ac:dyDescent="0.2">
      <c r="A36" s="57"/>
      <c r="B36" s="58"/>
      <c r="C36" s="54"/>
      <c r="D36" s="55"/>
      <c r="E36" s="54"/>
      <c r="F36" s="55"/>
      <c r="G36" s="54"/>
      <c r="H36" s="55"/>
      <c r="I36" s="54"/>
      <c r="J36" s="55"/>
      <c r="K36" s="54"/>
      <c r="L36" s="56"/>
      <c r="M36" s="56"/>
      <c r="N36" s="56"/>
      <c r="O36" s="56"/>
      <c r="P36" s="56"/>
      <c r="Q36" s="56"/>
      <c r="R36" s="55"/>
      <c r="S36" s="96" t="s">
        <v>173</v>
      </c>
      <c r="T36" s="97"/>
      <c r="U36" s="97"/>
      <c r="V36" s="97"/>
      <c r="W36" s="97"/>
      <c r="X36" s="97"/>
      <c r="Y36" s="97"/>
      <c r="Z36" s="98"/>
      <c r="AA36" s="10"/>
    </row>
    <row r="37" spans="1:27" s="1" customFormat="1" x14ac:dyDescent="0.2">
      <c r="A37" s="57"/>
      <c r="B37" s="58"/>
      <c r="C37" s="54"/>
      <c r="D37" s="55"/>
      <c r="E37" s="54"/>
      <c r="F37" s="55"/>
      <c r="G37" s="54"/>
      <c r="H37" s="55"/>
      <c r="I37" s="54"/>
      <c r="J37" s="55"/>
      <c r="K37" s="54"/>
      <c r="L37" s="56"/>
      <c r="M37" s="56"/>
      <c r="N37" s="56"/>
      <c r="O37" s="56"/>
      <c r="P37" s="56"/>
      <c r="Q37" s="56"/>
      <c r="R37" s="55"/>
      <c r="S37" s="96" t="s">
        <v>174</v>
      </c>
      <c r="T37" s="97"/>
      <c r="U37" s="97"/>
      <c r="V37" s="97"/>
      <c r="W37" s="97"/>
      <c r="X37" s="97"/>
      <c r="Y37" s="97"/>
      <c r="Z37" s="98"/>
      <c r="AA37" s="10"/>
    </row>
    <row r="38" spans="1:27" s="1" customFormat="1" x14ac:dyDescent="0.2">
      <c r="A38" s="57"/>
      <c r="B38" s="58"/>
      <c r="C38" s="54"/>
      <c r="D38" s="55"/>
      <c r="E38" s="54"/>
      <c r="F38" s="55"/>
      <c r="G38" s="54"/>
      <c r="H38" s="55"/>
      <c r="I38" s="54"/>
      <c r="J38" s="55"/>
      <c r="K38" s="54"/>
      <c r="L38" s="56"/>
      <c r="M38" s="56"/>
      <c r="N38" s="56"/>
      <c r="O38" s="56"/>
      <c r="P38" s="56"/>
      <c r="Q38" s="56"/>
      <c r="R38" s="55"/>
      <c r="S38" s="96"/>
      <c r="T38" s="97"/>
      <c r="U38" s="97"/>
      <c r="V38" s="97"/>
      <c r="W38" s="97"/>
      <c r="X38" s="97"/>
      <c r="Y38" s="97"/>
      <c r="Z38" s="98"/>
      <c r="AA38" s="10"/>
    </row>
    <row r="39" spans="1:27" s="2" customFormat="1" x14ac:dyDescent="0.2">
      <c r="A39" s="86"/>
      <c r="B39" s="87"/>
      <c r="C39" s="70" t="s">
        <v>221</v>
      </c>
      <c r="D39" s="71"/>
      <c r="E39" s="71"/>
      <c r="F39" s="71"/>
      <c r="G39" s="71"/>
      <c r="H39" s="71"/>
      <c r="I39" s="71"/>
      <c r="J39" s="72"/>
      <c r="K39" s="70" t="s">
        <v>221</v>
      </c>
      <c r="L39" s="71"/>
      <c r="M39" s="71"/>
      <c r="N39" s="71"/>
      <c r="O39" s="71"/>
      <c r="P39" s="71"/>
      <c r="Q39" s="71"/>
      <c r="R39" s="72"/>
      <c r="S39" s="93"/>
      <c r="T39" s="94"/>
      <c r="U39" s="94"/>
      <c r="V39" s="94"/>
      <c r="W39" s="94"/>
      <c r="X39" s="94"/>
      <c r="Y39" s="94"/>
      <c r="Z39" s="95"/>
      <c r="AA39" s="10"/>
    </row>
    <row r="40" spans="1:27" ht="18" x14ac:dyDescent="0.2">
      <c r="A40" s="20">
        <f>S34+1</f>
        <v>44290</v>
      </c>
      <c r="B40" s="21"/>
      <c r="C40" s="18">
        <f>A40+1</f>
        <v>44291</v>
      </c>
      <c r="D40" s="19"/>
      <c r="E40" s="22" t="s">
        <v>0</v>
      </c>
      <c r="F40" s="23"/>
      <c r="G40" s="23"/>
      <c r="H40" s="23"/>
      <c r="I40" s="23"/>
      <c r="J40" s="23"/>
      <c r="K40" s="23"/>
      <c r="L40" s="23"/>
      <c r="M40" s="23"/>
      <c r="N40" s="23"/>
      <c r="O40" s="23"/>
      <c r="P40" s="23"/>
      <c r="Q40" s="23"/>
      <c r="R40" s="23"/>
      <c r="S40" s="23"/>
      <c r="T40" s="23"/>
      <c r="U40" s="23"/>
      <c r="V40" s="23"/>
      <c r="W40" s="23"/>
      <c r="X40" s="23"/>
      <c r="Y40" s="23"/>
      <c r="Z40" s="13"/>
      <c r="AA40" s="9"/>
    </row>
    <row r="41" spans="1:27" x14ac:dyDescent="0.2">
      <c r="A41" s="57"/>
      <c r="B41" s="58"/>
      <c r="C41" s="54"/>
      <c r="D41" s="55"/>
      <c r="E41" s="24"/>
      <c r="F41" s="8"/>
      <c r="G41" s="8"/>
      <c r="H41" s="8"/>
      <c r="I41" s="8"/>
      <c r="J41" s="8"/>
      <c r="K41" s="8"/>
      <c r="L41" s="8"/>
      <c r="M41" s="8"/>
      <c r="N41" s="8"/>
      <c r="O41" s="8"/>
      <c r="P41" s="8"/>
      <c r="Q41" s="8"/>
      <c r="R41" s="8"/>
      <c r="S41" s="8"/>
      <c r="T41" s="8"/>
      <c r="U41" s="8"/>
      <c r="V41" s="8"/>
      <c r="W41" s="8"/>
      <c r="X41" s="8"/>
      <c r="Y41" s="8"/>
      <c r="Z41" s="12"/>
      <c r="AA41" s="9"/>
    </row>
    <row r="42" spans="1:27" x14ac:dyDescent="0.2">
      <c r="A42" s="57"/>
      <c r="B42" s="58"/>
      <c r="C42" s="54"/>
      <c r="D42" s="55"/>
      <c r="E42" s="24"/>
      <c r="F42" s="8"/>
      <c r="G42" s="8"/>
      <c r="H42" s="8"/>
      <c r="I42" s="8"/>
      <c r="J42" s="8"/>
      <c r="K42" s="8"/>
      <c r="L42" s="8"/>
      <c r="M42" s="8"/>
      <c r="N42" s="8"/>
      <c r="O42" s="8"/>
      <c r="P42" s="8"/>
      <c r="Q42" s="8"/>
      <c r="R42" s="8"/>
      <c r="S42" s="8"/>
      <c r="T42" s="8"/>
      <c r="U42" s="8"/>
      <c r="V42" s="8"/>
      <c r="W42" s="8"/>
      <c r="X42" s="8"/>
      <c r="Y42" s="8"/>
      <c r="Z42" s="11"/>
      <c r="AA42" s="9"/>
    </row>
    <row r="43" spans="1:27" x14ac:dyDescent="0.2">
      <c r="A43" s="57"/>
      <c r="B43" s="58"/>
      <c r="C43" s="54"/>
      <c r="D43" s="55"/>
      <c r="E43" s="24"/>
      <c r="F43" s="8"/>
      <c r="G43" s="8"/>
      <c r="H43" s="8"/>
      <c r="I43" s="8"/>
      <c r="J43" s="8"/>
      <c r="K43" s="8"/>
      <c r="L43" s="8"/>
      <c r="M43" s="8"/>
      <c r="N43" s="8"/>
      <c r="O43" s="8"/>
      <c r="P43" s="8"/>
      <c r="Q43" s="8"/>
      <c r="R43" s="8"/>
      <c r="S43" s="8"/>
      <c r="T43" s="8"/>
      <c r="U43" s="8"/>
      <c r="V43" s="8"/>
      <c r="W43" s="8"/>
      <c r="X43" s="8"/>
      <c r="Y43" s="8"/>
      <c r="Z43" s="11"/>
      <c r="AA43" s="9"/>
    </row>
    <row r="44" spans="1:27" x14ac:dyDescent="0.2">
      <c r="A44" s="57"/>
      <c r="B44" s="58"/>
      <c r="C44" s="54"/>
      <c r="D44" s="55"/>
      <c r="E44" s="24"/>
      <c r="F44" s="8"/>
      <c r="G44" s="8"/>
      <c r="H44" s="8"/>
      <c r="I44" s="8"/>
      <c r="J44" s="8"/>
      <c r="K44" s="62" t="s">
        <v>5</v>
      </c>
      <c r="L44" s="62"/>
      <c r="M44" s="62"/>
      <c r="N44" s="62"/>
      <c r="O44" s="62"/>
      <c r="P44" s="62"/>
      <c r="Q44" s="62"/>
      <c r="R44" s="62"/>
      <c r="S44" s="62"/>
      <c r="T44" s="62"/>
      <c r="U44" s="62"/>
      <c r="V44" s="62"/>
      <c r="W44" s="62"/>
      <c r="X44" s="62"/>
      <c r="Y44" s="62"/>
      <c r="Z44" s="63"/>
      <c r="AA44" s="9"/>
    </row>
    <row r="45" spans="1:27" s="1" customFormat="1" x14ac:dyDescent="0.2">
      <c r="A45" s="86"/>
      <c r="B45" s="87"/>
      <c r="C45" s="70"/>
      <c r="D45" s="72"/>
      <c r="E45" s="25"/>
      <c r="F45" s="26"/>
      <c r="G45" s="26"/>
      <c r="H45" s="26"/>
      <c r="I45" s="26"/>
      <c r="J45" s="26"/>
      <c r="K45" s="60" t="s">
        <v>4</v>
      </c>
      <c r="L45" s="60"/>
      <c r="M45" s="60"/>
      <c r="N45" s="60"/>
      <c r="O45" s="60"/>
      <c r="P45" s="60"/>
      <c r="Q45" s="60"/>
      <c r="R45" s="60"/>
      <c r="S45" s="60"/>
      <c r="T45" s="60"/>
      <c r="U45" s="60"/>
      <c r="V45" s="60"/>
      <c r="W45" s="60"/>
      <c r="X45" s="60"/>
      <c r="Y45" s="60"/>
      <c r="Z45" s="61"/>
      <c r="AA45" s="10"/>
    </row>
  </sheetData>
  <mergeCells count="202">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K15:R15"/>
    <mergeCell ref="K17:R17"/>
    <mergeCell ref="S17:Z17"/>
    <mergeCell ref="C15:J15"/>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K21:R21"/>
    <mergeCell ref="K23:R23"/>
    <mergeCell ref="S23:Z23"/>
    <mergeCell ref="C21:J21"/>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K27:R27"/>
    <mergeCell ref="K29:R29"/>
    <mergeCell ref="S29:Z29"/>
    <mergeCell ref="C27:J27"/>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K33:R33"/>
    <mergeCell ref="K35:R35"/>
    <mergeCell ref="S35:Z35"/>
    <mergeCell ref="C33:J3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K39:R39"/>
    <mergeCell ref="C39:J39"/>
  </mergeCells>
  <conditionalFormatting sqref="A10 C10 E10 G10 K10 S10 A16 C16 E16 G16 K16 S16 A22 C22 E22 G22 K22 S22 A28 C28 E28 G28 K28 S28 A34 C34 E34 G34 K34 S34 A40 C40">
    <cfRule type="expression" dxfId="17" priority="3">
      <formula>MONTH(A10)&lt;&gt;MONTH($A$1)</formula>
    </cfRule>
    <cfRule type="expression" dxfId="16" priority="4">
      <formula>OR(WEEKDAY(A10,1)=1,WEEKDAY(A10,1)=7)</formula>
    </cfRule>
  </conditionalFormatting>
  <conditionalFormatting sqref="I10 I16 I22 I28 I34">
    <cfRule type="expression" dxfId="15" priority="1">
      <formula>MONTH(I10)&lt;&gt;MONTH($A$1)</formula>
    </cfRule>
    <cfRule type="expression" dxfId="14"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יולי</vt:lpstr>
      <vt:lpstr>אוגוסט</vt:lpstr>
      <vt:lpstr>ספטמבר</vt:lpstr>
      <vt:lpstr>אוקטובר</vt:lpstr>
      <vt:lpstr>נובמבר</vt:lpstr>
      <vt:lpstr>דצמבר</vt:lpstr>
      <vt:lpstr>ינואר</vt:lpstr>
      <vt:lpstr>פברואר</vt:lpstr>
      <vt:lpstr>מרץ</vt:lpstr>
      <vt:lpstr>אפריל</vt:lpstr>
      <vt:lpstr>מאי</vt:lpstr>
      <vt:lpstr>יוני</vt:lpstr>
      <vt:lpstr>אודות התכנית</vt:lpstr>
      <vt:lpstr>אוגוסט!Print_Area</vt:lpstr>
      <vt:lpstr>אוקטובר!Print_Area</vt:lpstr>
      <vt:lpstr>אפריל!Print_Area</vt:lpstr>
      <vt:lpstr>דצמבר!Print_Area</vt:lpstr>
      <vt:lpstr>יולי!Print_Area</vt:lpstr>
      <vt:lpstr>יוני!Print_Area</vt:lpstr>
      <vt:lpstr>ינואר!Print_Area</vt:lpstr>
      <vt:lpstr>מאי!Print_Area</vt:lpstr>
      <vt:lpstr>מרץ!Print_Area</vt:lpstr>
      <vt:lpstr>נובמבר!Print_Area</vt:lpstr>
      <vt:lpstr>ספטמבר!Print_Area</vt:lpstr>
      <vt:lpstr>פברואר!Print_Area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2018-11-30T02:23:33Z</dcterms:created>
  <dcterms:modified xsi:type="dcterms:W3CDTF">2020-07-09T21:48:40Z</dcterms:modified>
</cp:coreProperties>
</file>